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codeName="ThisWorkbook" defaultThemeVersion="124226"/>
  <xr:revisionPtr revIDLastSave="0" documentId="13_ncr:1_{66BE1F2A-FFC1-4837-91F7-1D2D57FA245E}" xr6:coauthVersionLast="47" xr6:coauthVersionMax="47" xr10:uidLastSave="{00000000-0000-0000-0000-000000000000}"/>
  <bookViews>
    <workbookView xWindow="28935" yWindow="1035" windowWidth="25575" windowHeight="13725" tabRatio="801" firstSheet="1" activeTab="1" xr2:uid="{00000000-000D-0000-FFFF-FFFF00000000}"/>
  </bookViews>
  <sheets>
    <sheet name="入力について" sheetId="59" r:id="rId1"/>
    <sheet name="【鑑】経費等内訳書" sheetId="63" r:id="rId2"/>
    <sheet name="設備備品費" sheetId="49" r:id="rId3"/>
    <sheet name="消耗品費" sheetId="50" r:id="rId4"/>
    <sheet name="旅費" sheetId="51" r:id="rId5"/>
    <sheet name="人件費（実績単価）" sheetId="61" r:id="rId6"/>
    <sheet name="人件費（健保等級）" sheetId="53" r:id="rId7"/>
    <sheet name="謝金" sheetId="54" r:id="rId8"/>
    <sheet name="外注費" sheetId="55" r:id="rId9"/>
    <sheet name="その他" sheetId="56" r:id="rId10"/>
    <sheet name="その他（消費税相当額）" sheetId="57" r:id="rId11"/>
    <sheet name="経費まとめ" sheetId="58" r:id="rId12"/>
  </sheets>
  <externalReferences>
    <externalReference r:id="rId13"/>
  </externalReferences>
  <definedNames>
    <definedName name="_xlnm.Print_Area" localSheetId="1">【鑑】経費等内訳書!$A$1:$F$32</definedName>
    <definedName name="_xlnm.Print_Area" localSheetId="3">消耗品費!$A$1:$H$24</definedName>
    <definedName name="_xlnm.Print_Area" localSheetId="2">設備備品費!$A$1:$I$25</definedName>
    <definedName name="_xlnm.Print_Area" localSheetId="4">旅費!$A$1:$O$23</definedName>
    <definedName name="開発フェーズ">[1]プルダウン!$D$2:$D$9</definedName>
    <definedName name="型_番">#REF!</definedName>
    <definedName name="研究の性格">[1]プルダウン!$A$2:$A$10</definedName>
    <definedName name="疾患領域タグ">[1]プルダウン!$I$2:$I$4</definedName>
    <definedName name="小計">#REF!</definedName>
    <definedName name="承認上の分類">[1]プルダウン!$E$2:$E$6</definedName>
    <definedName name="消費税区分">#REF!</definedName>
    <definedName name="消費税相当額の有無">#REF!</definedName>
    <definedName name="数量">#REF!</definedName>
    <definedName name="税込">#REF!</definedName>
    <definedName name="選択してください">#REF!</definedName>
    <definedName name="定価">#REF!</definedName>
    <definedName name="納入価">#REF!</definedName>
    <definedName name="品__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58" l="1"/>
  <c r="B2" i="53"/>
  <c r="B1" i="53"/>
  <c r="B2" i="54"/>
  <c r="B1" i="54"/>
  <c r="B2" i="55"/>
  <c r="B1" i="55"/>
  <c r="B2" i="56"/>
  <c r="B2" i="58"/>
  <c r="B1" i="58"/>
  <c r="B2" i="57"/>
  <c r="B1" i="57"/>
  <c r="B1" i="56"/>
  <c r="B2" i="61"/>
  <c r="B1" i="61"/>
  <c r="C2" i="51"/>
  <c r="C1" i="51"/>
  <c r="B2" i="50"/>
  <c r="B2" i="49"/>
  <c r="B1" i="50"/>
  <c r="B1" i="49"/>
  <c r="H1" i="49"/>
  <c r="J1" i="53" l="1"/>
  <c r="E1" i="58" l="1"/>
  <c r="N1" i="51"/>
  <c r="F1" i="57" l="1"/>
  <c r="H1" i="56"/>
  <c r="G1" i="55"/>
  <c r="G1" i="54"/>
  <c r="J1" i="61"/>
  <c r="G1" i="50"/>
  <c r="J24" i="61" l="1"/>
  <c r="J22" i="61"/>
  <c r="I22" i="61"/>
  <c r="K22" i="61" s="1"/>
  <c r="J21" i="61"/>
  <c r="I21" i="61"/>
  <c r="K21" i="61" s="1"/>
  <c r="J20" i="61"/>
  <c r="I20" i="61"/>
  <c r="K20" i="61" s="1"/>
  <c r="J19" i="61"/>
  <c r="I19" i="61"/>
  <c r="K19" i="61" s="1"/>
  <c r="J18" i="61"/>
  <c r="I18" i="61"/>
  <c r="K18" i="61" s="1"/>
  <c r="J17" i="61"/>
  <c r="I17" i="61"/>
  <c r="K17" i="61" s="1"/>
  <c r="J16" i="61"/>
  <c r="I16" i="61"/>
  <c r="K16" i="61" s="1"/>
  <c r="J15" i="61"/>
  <c r="I15" i="61"/>
  <c r="K15" i="61" s="1"/>
  <c r="J14" i="61"/>
  <c r="I14" i="61"/>
  <c r="K14" i="61" s="1"/>
  <c r="J13" i="61"/>
  <c r="I13" i="61"/>
  <c r="K13" i="61" s="1"/>
  <c r="J12" i="61"/>
  <c r="I12" i="61"/>
  <c r="K12" i="61" s="1"/>
  <c r="J11" i="61"/>
  <c r="I11" i="61"/>
  <c r="K11" i="61" s="1"/>
  <c r="J10" i="61"/>
  <c r="I10" i="61"/>
  <c r="K10" i="61" s="1"/>
  <c r="J9" i="61"/>
  <c r="I9" i="61"/>
  <c r="K9" i="61" s="1"/>
  <c r="J23" i="61" l="1"/>
  <c r="K23" i="61"/>
  <c r="J25" i="61" s="1"/>
  <c r="J26" i="61" s="1"/>
  <c r="H23" i="56"/>
  <c r="G23" i="56"/>
  <c r="H22" i="56"/>
  <c r="G22" i="56"/>
  <c r="H21" i="56"/>
  <c r="G21" i="56"/>
  <c r="H20" i="56"/>
  <c r="G20" i="56"/>
  <c r="H19" i="56"/>
  <c r="G19" i="56"/>
  <c r="H18" i="56"/>
  <c r="G18" i="56"/>
  <c r="H17" i="56"/>
  <c r="G17" i="56"/>
  <c r="H16" i="56"/>
  <c r="G16" i="56"/>
  <c r="H15" i="56"/>
  <c r="G15" i="56"/>
  <c r="H14" i="56"/>
  <c r="G14" i="56"/>
  <c r="H13" i="56"/>
  <c r="G13" i="56"/>
  <c r="H12" i="56"/>
  <c r="G12" i="56"/>
  <c r="H11" i="56"/>
  <c r="G11" i="56"/>
  <c r="H10" i="56"/>
  <c r="G10" i="56"/>
  <c r="H9" i="56"/>
  <c r="G9" i="56"/>
  <c r="H28" i="55"/>
  <c r="G28" i="55"/>
  <c r="H27" i="55"/>
  <c r="G27" i="55"/>
  <c r="H26" i="55"/>
  <c r="G26" i="55"/>
  <c r="H25" i="55"/>
  <c r="G25" i="55"/>
  <c r="H24" i="55"/>
  <c r="G24" i="55"/>
  <c r="H23" i="55"/>
  <c r="G23" i="55"/>
  <c r="H22" i="55"/>
  <c r="G22" i="55"/>
  <c r="H21" i="55"/>
  <c r="G21" i="55"/>
  <c r="H20" i="55"/>
  <c r="G20" i="55"/>
  <c r="H19" i="55"/>
  <c r="G19" i="55"/>
  <c r="H18" i="55"/>
  <c r="G18" i="55"/>
  <c r="H17" i="55"/>
  <c r="G17" i="55"/>
  <c r="H16" i="55"/>
  <c r="G16" i="55"/>
  <c r="H15" i="55"/>
  <c r="G15" i="55"/>
  <c r="H14" i="55"/>
  <c r="G14" i="55"/>
  <c r="H13" i="55"/>
  <c r="G13" i="55"/>
  <c r="H12" i="55"/>
  <c r="G12" i="55"/>
  <c r="H11" i="55"/>
  <c r="G11" i="55"/>
  <c r="H10" i="55"/>
  <c r="G10" i="55"/>
  <c r="H9" i="55"/>
  <c r="G9" i="55"/>
  <c r="G24" i="54"/>
  <c r="F24" i="54"/>
  <c r="G23" i="54"/>
  <c r="F23" i="54"/>
  <c r="G22" i="54"/>
  <c r="F22" i="54"/>
  <c r="G21" i="54"/>
  <c r="F21" i="54"/>
  <c r="G20" i="54"/>
  <c r="F20" i="54"/>
  <c r="G19" i="54"/>
  <c r="F19" i="54"/>
  <c r="G18" i="54"/>
  <c r="F18" i="54"/>
  <c r="G17" i="54"/>
  <c r="F17" i="54"/>
  <c r="G16" i="54"/>
  <c r="F16" i="54"/>
  <c r="G15" i="54"/>
  <c r="F15" i="54"/>
  <c r="G14" i="54"/>
  <c r="F14" i="54"/>
  <c r="G13" i="54"/>
  <c r="F13" i="54"/>
  <c r="G12" i="54"/>
  <c r="F12" i="54"/>
  <c r="G11" i="54"/>
  <c r="F11" i="54"/>
  <c r="G10" i="54"/>
  <c r="F10" i="54"/>
  <c r="G9" i="54"/>
  <c r="F9" i="54"/>
  <c r="J23" i="53"/>
  <c r="I23" i="53"/>
  <c r="J22" i="53"/>
  <c r="I22" i="53"/>
  <c r="J21" i="53"/>
  <c r="I21" i="53"/>
  <c r="J20" i="53"/>
  <c r="I20" i="53"/>
  <c r="J19" i="53"/>
  <c r="I19" i="53"/>
  <c r="J18" i="53"/>
  <c r="I18" i="53"/>
  <c r="J17" i="53"/>
  <c r="I17" i="53"/>
  <c r="J16" i="53"/>
  <c r="I16" i="53"/>
  <c r="J15" i="53"/>
  <c r="I15" i="53"/>
  <c r="J14" i="53"/>
  <c r="I14" i="53"/>
  <c r="J13" i="53"/>
  <c r="I13" i="53"/>
  <c r="J12" i="53"/>
  <c r="I12" i="53"/>
  <c r="J11" i="53"/>
  <c r="I11" i="53"/>
  <c r="J10" i="53"/>
  <c r="I10" i="53"/>
  <c r="J9" i="53"/>
  <c r="I9" i="53"/>
  <c r="O20" i="51"/>
  <c r="N20" i="51"/>
  <c r="O19" i="51"/>
  <c r="N19" i="51"/>
  <c r="O18" i="51"/>
  <c r="N18" i="51"/>
  <c r="O17" i="51"/>
  <c r="N17" i="51"/>
  <c r="O16" i="51"/>
  <c r="N16" i="51"/>
  <c r="O15" i="51"/>
  <c r="N15" i="51"/>
  <c r="O14" i="51"/>
  <c r="N14" i="51"/>
  <c r="O13" i="51"/>
  <c r="N13" i="51"/>
  <c r="O12" i="51"/>
  <c r="N12" i="51"/>
  <c r="O11" i="51"/>
  <c r="M11" i="51"/>
  <c r="N11" i="51" s="1"/>
  <c r="O10" i="51"/>
  <c r="M10" i="51"/>
  <c r="N10" i="51" s="1"/>
  <c r="O9" i="51"/>
  <c r="M9" i="51"/>
  <c r="N9" i="51" s="1"/>
  <c r="O8" i="51"/>
  <c r="M8" i="51"/>
  <c r="N8" i="51" s="1"/>
  <c r="H21" i="50"/>
  <c r="G21" i="50"/>
  <c r="H20" i="50"/>
  <c r="G20" i="50"/>
  <c r="H19" i="50"/>
  <c r="G19" i="50"/>
  <c r="H18" i="50"/>
  <c r="G18" i="50"/>
  <c r="H17" i="50"/>
  <c r="G17" i="50"/>
  <c r="H16" i="50"/>
  <c r="G16" i="50"/>
  <c r="H15" i="50"/>
  <c r="G15" i="50"/>
  <c r="H14" i="50"/>
  <c r="G14" i="50"/>
  <c r="H13" i="50"/>
  <c r="G13" i="50"/>
  <c r="H12" i="50"/>
  <c r="G12" i="50"/>
  <c r="H11" i="50"/>
  <c r="G11" i="50"/>
  <c r="H10" i="50"/>
  <c r="G10" i="50"/>
  <c r="H9" i="50"/>
  <c r="G9" i="50"/>
  <c r="I21" i="49"/>
  <c r="H21" i="49"/>
  <c r="I20" i="49"/>
  <c r="H20" i="49"/>
  <c r="I19" i="49"/>
  <c r="H19" i="49"/>
  <c r="I18" i="49"/>
  <c r="H18" i="49"/>
  <c r="I17" i="49"/>
  <c r="H17" i="49"/>
  <c r="I16" i="49"/>
  <c r="H16" i="49"/>
  <c r="I15" i="49"/>
  <c r="H15" i="49"/>
  <c r="I14" i="49"/>
  <c r="H14" i="49"/>
  <c r="I13" i="49"/>
  <c r="H13" i="49"/>
  <c r="I12" i="49"/>
  <c r="H12" i="49"/>
  <c r="I11" i="49"/>
  <c r="H11" i="49"/>
  <c r="I10" i="49"/>
  <c r="H10" i="49"/>
  <c r="I9" i="49"/>
  <c r="H9" i="49"/>
  <c r="H23" i="50" l="1"/>
  <c r="D9" i="57" s="1"/>
  <c r="F9" i="57" s="1"/>
  <c r="G26" i="54"/>
  <c r="D12" i="57" s="1"/>
  <c r="F12" i="57" s="1"/>
  <c r="I23" i="49"/>
  <c r="D8" i="57" s="1"/>
  <c r="F8" i="57" s="1"/>
  <c r="H30" i="55"/>
  <c r="D13" i="57" s="1"/>
  <c r="F13" i="57" s="1"/>
  <c r="J25" i="53"/>
  <c r="D11" i="57" s="1"/>
  <c r="F11" i="57" s="1"/>
  <c r="H25" i="56"/>
  <c r="D14" i="57" s="1"/>
  <c r="F14" i="57" s="1"/>
  <c r="H24" i="56"/>
  <c r="D13" i="58" s="1"/>
  <c r="J24" i="53"/>
  <c r="D10" i="58" s="1"/>
  <c r="H29" i="55"/>
  <c r="D12" i="58" s="1"/>
  <c r="H22" i="50"/>
  <c r="D8" i="58" s="1"/>
  <c r="G25" i="54"/>
  <c r="D11" i="58" s="1"/>
  <c r="O21" i="51"/>
  <c r="D9" i="58" s="1"/>
  <c r="E9" i="58" s="1"/>
  <c r="O22" i="51"/>
  <c r="D10" i="57" s="1"/>
  <c r="F10" i="57" s="1"/>
  <c r="I22" i="49"/>
  <c r="D7" i="58" s="1"/>
  <c r="E10" i="58" l="1"/>
  <c r="F15" i="57"/>
  <c r="D14" i="58" s="1"/>
  <c r="E7" i="58"/>
  <c r="D15" i="58"/>
  <c r="D17" i="58" s="1"/>
  <c r="E12" i="58"/>
  <c r="E15" i="58" s="1"/>
  <c r="E17" i="5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7" authorId="0" shapeId="0" xr:uid="{93DF5773-227B-44E5-B957-3E3625EFE985}">
      <text>
        <r>
          <rPr>
            <sz val="11"/>
            <rFont val="ＭＳ Ｐゴシック"/>
            <family val="3"/>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gmail等でなく、機関発行のメールアドレスを記載</t>
        </r>
      </text>
    </comment>
    <comment ref="A22" authorId="0" shapeId="0" xr:uid="{78B424BC-5C69-4398-9CA3-030D1B94DC5A}">
      <text>
        <r>
          <rPr>
            <b/>
            <sz val="12"/>
            <color indexed="81"/>
            <rFont val="MS P ゴシック"/>
            <family val="3"/>
            <charset val="128"/>
          </rPr>
          <t>各担当者の情報をご記載ください。提出段階でまだ決まっていない場合は空欄でも結構ですが決定次第AMEDへご報告お願いします。</t>
        </r>
      </text>
    </comment>
    <comment ref="B24" authorId="0" shapeId="0" xr:uid="{839F405F-422E-4D22-A7CD-38C1E4293BF4}">
      <text>
        <r>
          <rPr>
            <b/>
            <sz val="9"/>
            <color indexed="81"/>
            <rFont val="MS P ゴシック"/>
            <family val="3"/>
            <charset val="128"/>
          </rPr>
          <t>作成者:</t>
        </r>
        <r>
          <rPr>
            <sz val="9"/>
            <color indexed="81"/>
            <rFont val="MS P ゴシック"/>
            <family val="3"/>
            <charset val="128"/>
          </rPr>
          <t xml:space="preserve">
FAXについては、記入を省略いただいてもかまいません。</t>
        </r>
      </text>
    </comment>
    <comment ref="A28" authorId="0" shapeId="0" xr:uid="{34108AE2-1F93-4103-9A5D-DBB6C9DFDE85}">
      <text>
        <r>
          <rPr>
            <b/>
            <sz val="12"/>
            <color indexed="81"/>
            <rFont val="MS P ゴシック"/>
            <family val="3"/>
            <charset val="128"/>
          </rPr>
          <t>各担当者の情報をご記載ください。提出段階でまだ決まっていない場合は空欄でも結構ですが決定次第AMEDへご報告お願いします。</t>
        </r>
      </text>
    </comment>
    <comment ref="B30" authorId="0" shapeId="0" xr:uid="{5BE0C838-36DB-4F33-A070-0F5117786889}">
      <text>
        <r>
          <rPr>
            <b/>
            <sz val="9"/>
            <color indexed="81"/>
            <rFont val="MS P ゴシック"/>
            <family val="3"/>
            <charset val="128"/>
          </rPr>
          <t>作成者:</t>
        </r>
        <r>
          <rPr>
            <sz val="9"/>
            <color indexed="81"/>
            <rFont val="MS P ゴシック"/>
            <family val="3"/>
            <charset val="128"/>
          </rPr>
          <t xml:space="preserve">
FAXについては、記入を省略いただいてもかまいません。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69F55CEA-6282-4A34-98BF-D01DAA38CB78}">
      <text>
        <r>
          <rPr>
            <sz val="9"/>
            <color indexed="81"/>
            <rFont val="ＭＳ Ｐゴシック"/>
            <family val="3"/>
            <charset val="128"/>
          </rPr>
          <t xml:space="preserve">消費税が含んでいるものは「課税」を選択、消費税が含んでいないものには「課税対象外」を選択
</t>
        </r>
      </text>
    </comment>
  </commentList>
</comments>
</file>

<file path=xl/sharedStrings.xml><?xml version="1.0" encoding="utf-8"?>
<sst xmlns="http://schemas.openxmlformats.org/spreadsheetml/2006/main" count="389" uniqueCount="193">
  <si>
    <t>金額</t>
    <rPh sb="0" eb="2">
      <t>キンガク</t>
    </rPh>
    <phoneticPr fontId="10"/>
  </si>
  <si>
    <t>合　　　　計</t>
    <rPh sb="0" eb="1">
      <t>ゴウ</t>
    </rPh>
    <rPh sb="5" eb="6">
      <t>ケイ</t>
    </rPh>
    <phoneticPr fontId="10"/>
  </si>
  <si>
    <t>件名</t>
    <rPh sb="0" eb="2">
      <t>ケンメイ</t>
    </rPh>
    <phoneticPr fontId="10"/>
  </si>
  <si>
    <t>氏名</t>
    <rPh sb="0" eb="2">
      <t>シメイ</t>
    </rPh>
    <phoneticPr fontId="10"/>
  </si>
  <si>
    <t>品名</t>
    <rPh sb="0" eb="2">
      <t>ヒンメイ</t>
    </rPh>
    <phoneticPr fontId="10"/>
  </si>
  <si>
    <t>＜設備備品費＞</t>
    <rPh sb="1" eb="3">
      <t>セツビ</t>
    </rPh>
    <rPh sb="3" eb="6">
      <t>ビヒンヒ</t>
    </rPh>
    <phoneticPr fontId="10"/>
  </si>
  <si>
    <t>（物品費内訳）</t>
    <rPh sb="1" eb="3">
      <t>ブッピン</t>
    </rPh>
    <rPh sb="3" eb="4">
      <t>ヒ</t>
    </rPh>
    <rPh sb="4" eb="6">
      <t>ウチワケ</t>
    </rPh>
    <phoneticPr fontId="10"/>
  </si>
  <si>
    <t>（物品費内訳）</t>
    <phoneticPr fontId="10"/>
  </si>
  <si>
    <t>＜消耗品費＞</t>
    <rPh sb="1" eb="4">
      <t>ショウモウヒン</t>
    </rPh>
    <rPh sb="4" eb="5">
      <t>ヒ</t>
    </rPh>
    <phoneticPr fontId="10"/>
  </si>
  <si>
    <t>その他</t>
    <rPh sb="2" eb="3">
      <t>タ</t>
    </rPh>
    <phoneticPr fontId="10"/>
  </si>
  <si>
    <t>＜謝金＞</t>
    <rPh sb="1" eb="3">
      <t>シャキン</t>
    </rPh>
    <phoneticPr fontId="10"/>
  </si>
  <si>
    <t>種別
（各機関の雇用の名称）</t>
    <rPh sb="0" eb="2">
      <t>シュベツ</t>
    </rPh>
    <rPh sb="4" eb="5">
      <t>カク</t>
    </rPh>
    <rPh sb="5" eb="7">
      <t>キカン</t>
    </rPh>
    <rPh sb="8" eb="10">
      <t>コヨウ</t>
    </rPh>
    <rPh sb="11" eb="13">
      <t>メイショウ</t>
    </rPh>
    <phoneticPr fontId="10"/>
  </si>
  <si>
    <t>用務・目的</t>
    <rPh sb="0" eb="2">
      <t>ヨウム</t>
    </rPh>
    <rPh sb="3" eb="4">
      <t>メ</t>
    </rPh>
    <rPh sb="4" eb="5">
      <t>マト</t>
    </rPh>
    <phoneticPr fontId="10"/>
  </si>
  <si>
    <t>用務・目的等</t>
    <rPh sb="0" eb="2">
      <t>ヨウム</t>
    </rPh>
    <rPh sb="3" eb="5">
      <t>モクテキ</t>
    </rPh>
    <rPh sb="5" eb="6">
      <t>ナド</t>
    </rPh>
    <phoneticPr fontId="10"/>
  </si>
  <si>
    <t>使途</t>
    <rPh sb="0" eb="2">
      <t>シト</t>
    </rPh>
    <phoneticPr fontId="10"/>
  </si>
  <si>
    <t>購入予定時期
（四半期単位）</t>
    <rPh sb="0" eb="2">
      <t>コウニュウ</t>
    </rPh>
    <rPh sb="2" eb="4">
      <t>ヨテイ</t>
    </rPh>
    <rPh sb="4" eb="6">
      <t>ジキ</t>
    </rPh>
    <rPh sb="8" eb="9">
      <t>シ</t>
    </rPh>
    <rPh sb="9" eb="11">
      <t>ハンキ</t>
    </rPh>
    <rPh sb="11" eb="13">
      <t>タンイ</t>
    </rPh>
    <phoneticPr fontId="10"/>
  </si>
  <si>
    <t>＜外注費＞</t>
    <rPh sb="1" eb="4">
      <t>ガイチュウヒ</t>
    </rPh>
    <phoneticPr fontId="10"/>
  </si>
  <si>
    <t>＜その他＞</t>
    <rPh sb="3" eb="4">
      <t>タ</t>
    </rPh>
    <phoneticPr fontId="10"/>
  </si>
  <si>
    <t>目的等</t>
    <rPh sb="0" eb="2">
      <t>モクテキ</t>
    </rPh>
    <rPh sb="2" eb="3">
      <t>ナド</t>
    </rPh>
    <phoneticPr fontId="10"/>
  </si>
  <si>
    <t>設備備品費</t>
    <rPh sb="0" eb="2">
      <t>セツビ</t>
    </rPh>
    <rPh sb="2" eb="4">
      <t>ビヒン</t>
    </rPh>
    <rPh sb="4" eb="5">
      <t>ヒ</t>
    </rPh>
    <phoneticPr fontId="10"/>
  </si>
  <si>
    <t>消耗品費</t>
    <rPh sb="0" eb="2">
      <t>ショウモウ</t>
    </rPh>
    <rPh sb="2" eb="3">
      <t>ヒン</t>
    </rPh>
    <rPh sb="3" eb="4">
      <t>ヒ</t>
    </rPh>
    <phoneticPr fontId="10"/>
  </si>
  <si>
    <t>謝金</t>
    <rPh sb="0" eb="2">
      <t>シャキン</t>
    </rPh>
    <phoneticPr fontId="10"/>
  </si>
  <si>
    <t>旅費</t>
    <rPh sb="0" eb="2">
      <t>リョヒ</t>
    </rPh>
    <phoneticPr fontId="10"/>
  </si>
  <si>
    <t>項目名</t>
    <rPh sb="0" eb="2">
      <t>コウモク</t>
    </rPh>
    <rPh sb="2" eb="3">
      <t>メイ</t>
    </rPh>
    <phoneticPr fontId="10"/>
  </si>
  <si>
    <t>対象額</t>
    <rPh sb="0" eb="2">
      <t>タイショウ</t>
    </rPh>
    <rPh sb="2" eb="3">
      <t>ガク</t>
    </rPh>
    <phoneticPr fontId="10"/>
  </si>
  <si>
    <t>消費税率</t>
    <rPh sb="0" eb="3">
      <t>ショウヒゼイ</t>
    </rPh>
    <rPh sb="3" eb="4">
      <t>リツ</t>
    </rPh>
    <phoneticPr fontId="10"/>
  </si>
  <si>
    <t>出張先</t>
    <rPh sb="0" eb="2">
      <t>シュッチョウ</t>
    </rPh>
    <rPh sb="2" eb="3">
      <t>サキ</t>
    </rPh>
    <phoneticPr fontId="10"/>
  </si>
  <si>
    <t>＜旅費＞</t>
    <rPh sb="1" eb="3">
      <t>リョヒ</t>
    </rPh>
    <phoneticPr fontId="10"/>
  </si>
  <si>
    <t>出張者</t>
    <rPh sb="0" eb="3">
      <t>シュッチョウシャ</t>
    </rPh>
    <phoneticPr fontId="10"/>
  </si>
  <si>
    <t>＜その他（消費税相当額）＞</t>
    <rPh sb="3" eb="4">
      <t>タ</t>
    </rPh>
    <rPh sb="5" eb="8">
      <t>ショウヒゼイ</t>
    </rPh>
    <rPh sb="8" eb="10">
      <t>ソウトウ</t>
    </rPh>
    <rPh sb="10" eb="11">
      <t>ガク</t>
    </rPh>
    <phoneticPr fontId="10"/>
  </si>
  <si>
    <t>単位：円</t>
    <rPh sb="0" eb="2">
      <t>タンイ</t>
    </rPh>
    <rPh sb="3" eb="4">
      <t>エン</t>
    </rPh>
    <phoneticPr fontId="10"/>
  </si>
  <si>
    <t>●●分析装置</t>
    <rPh sb="2" eb="4">
      <t>ブンセキ</t>
    </rPh>
    <rPh sb="4" eb="6">
      <t>ソウチ</t>
    </rPh>
    <phoneticPr fontId="10"/>
  </si>
  <si>
    <t>●●分析のため</t>
    <rPh sb="2" eb="4">
      <t>ブンセキ</t>
    </rPh>
    <phoneticPr fontId="10"/>
  </si>
  <si>
    <t>試薬（●●●●●、▲▲製）</t>
    <rPh sb="0" eb="2">
      <t>シヤク</t>
    </rPh>
    <rPh sb="11" eb="12">
      <t>セイ</t>
    </rPh>
    <phoneticPr fontId="10"/>
  </si>
  <si>
    <t>＜人件費＞</t>
    <rPh sb="1" eb="2">
      <t>ヒト</t>
    </rPh>
    <rPh sb="2" eb="3">
      <t>ケン</t>
    </rPh>
    <rPh sb="3" eb="4">
      <t>ヒ</t>
    </rPh>
    <phoneticPr fontId="10"/>
  </si>
  <si>
    <t>特任研究員</t>
    <rPh sb="0" eb="2">
      <t>トクニン</t>
    </rPh>
    <rPh sb="2" eb="5">
      <t>ケンキュウイン</t>
    </rPh>
    <phoneticPr fontId="10"/>
  </si>
  <si>
    <t>検査機器レンタル料</t>
    <rPh sb="0" eb="2">
      <t>ケンサ</t>
    </rPh>
    <rPh sb="2" eb="4">
      <t>キキ</t>
    </rPh>
    <rPh sb="8" eb="9">
      <t>リョウ</t>
    </rPh>
    <phoneticPr fontId="10"/>
  </si>
  <si>
    <t>限定された期間で検証データ取得のため。</t>
    <rPh sb="0" eb="2">
      <t>ゲンテイ</t>
    </rPh>
    <rPh sb="5" eb="7">
      <t>キカン</t>
    </rPh>
    <rPh sb="8" eb="10">
      <t>ケンショウ</t>
    </rPh>
    <rPh sb="13" eb="15">
      <t>シュトク</t>
    </rPh>
    <phoneticPr fontId="10"/>
  </si>
  <si>
    <t>単価</t>
    <rPh sb="0" eb="2">
      <t>タンカ</t>
    </rPh>
    <phoneticPr fontId="10"/>
  </si>
  <si>
    <t>数量</t>
    <rPh sb="0" eb="2">
      <t>スウリョウ</t>
    </rPh>
    <phoneticPr fontId="10"/>
  </si>
  <si>
    <t>積算根拠</t>
    <rPh sb="0" eb="2">
      <t>セキサン</t>
    </rPh>
    <rPh sb="2" eb="4">
      <t>コンキョ</t>
    </rPh>
    <phoneticPr fontId="10"/>
  </si>
  <si>
    <t>回数</t>
    <rPh sb="0" eb="2">
      <t>カイスウ</t>
    </rPh>
    <phoneticPr fontId="10"/>
  </si>
  <si>
    <t>人数</t>
    <rPh sb="0" eb="2">
      <t>ニンズウ</t>
    </rPh>
    <phoneticPr fontId="10"/>
  </si>
  <si>
    <t>直雇用</t>
  </si>
  <si>
    <t>月給</t>
    <rPh sb="0" eb="2">
      <t>ゲッキュウ</t>
    </rPh>
    <phoneticPr fontId="10"/>
  </si>
  <si>
    <t>支払月数</t>
    <rPh sb="0" eb="2">
      <t>シハライ</t>
    </rPh>
    <rPh sb="2" eb="4">
      <t>ツキスウ</t>
    </rPh>
    <phoneticPr fontId="10"/>
  </si>
  <si>
    <t>派遣</t>
  </si>
  <si>
    <t>研究補佐員</t>
    <rPh sb="0" eb="2">
      <t>ケンキュウ</t>
    </rPh>
    <rPh sb="2" eb="5">
      <t>ホサイン</t>
    </rPh>
    <phoneticPr fontId="10"/>
  </si>
  <si>
    <t>消費税相当額の有無</t>
    <rPh sb="0" eb="3">
      <t>ショウヒゼイ</t>
    </rPh>
    <rPh sb="3" eb="6">
      <t>ソウトウガク</t>
    </rPh>
    <rPh sb="7" eb="9">
      <t>ウム</t>
    </rPh>
    <phoneticPr fontId="10"/>
  </si>
  <si>
    <t>積算根拠</t>
    <rPh sb="2" eb="4">
      <t>コンキョ</t>
    </rPh>
    <phoneticPr fontId="10"/>
  </si>
  <si>
    <t>単位</t>
    <rPh sb="0" eb="2">
      <t>タンイ</t>
    </rPh>
    <phoneticPr fontId="10"/>
  </si>
  <si>
    <t>学会参加費（海外）</t>
    <rPh sb="0" eb="2">
      <t>ガッカイ</t>
    </rPh>
    <rPh sb="2" eb="5">
      <t>サンカヒ</t>
    </rPh>
    <rPh sb="6" eb="8">
      <t>カイガイ</t>
    </rPh>
    <phoneticPr fontId="10"/>
  </si>
  <si>
    <t>○○学会での発表のため</t>
    <rPh sb="2" eb="4">
      <t>ガッカイ</t>
    </rPh>
    <rPh sb="6" eb="8">
      <t>ハッピョウ</t>
    </rPh>
    <phoneticPr fontId="10"/>
  </si>
  <si>
    <t>××の○○に使用する（海外業者）</t>
    <rPh sb="6" eb="8">
      <t>シヨウ</t>
    </rPh>
    <rPh sb="11" eb="13">
      <t>カイガイ</t>
    </rPh>
    <rPh sb="13" eb="15">
      <t>ギョウシャ</t>
    </rPh>
    <phoneticPr fontId="10"/>
  </si>
  <si>
    <t>雇用区分</t>
    <rPh sb="0" eb="2">
      <t>コヨウ</t>
    </rPh>
    <rPh sb="2" eb="4">
      <t>クブン</t>
    </rPh>
    <phoneticPr fontId="10"/>
  </si>
  <si>
    <t>消費税相当額合計</t>
    <rPh sb="0" eb="3">
      <t>ショウヒゼイ</t>
    </rPh>
    <rPh sb="3" eb="6">
      <t>ソウトウガク</t>
    </rPh>
    <rPh sb="6" eb="8">
      <t>ゴウケイ</t>
    </rPh>
    <phoneticPr fontId="10"/>
  </si>
  <si>
    <t>外注費</t>
    <rPh sb="0" eb="2">
      <t>ガイチュウ</t>
    </rPh>
    <rPh sb="2" eb="3">
      <t>ヒ</t>
    </rPh>
    <phoneticPr fontId="10"/>
  </si>
  <si>
    <t>種別</t>
    <rPh sb="0" eb="2">
      <t>シュベツ</t>
    </rPh>
    <phoneticPr fontId="10"/>
  </si>
  <si>
    <t>国内</t>
  </si>
  <si>
    <t>海外</t>
  </si>
  <si>
    <t>ABC大学</t>
    <rPh sb="3" eb="5">
      <t>ダイガク</t>
    </rPh>
    <phoneticPr fontId="10"/>
  </si>
  <si>
    <t>論文投稿料（海外）</t>
    <rPh sb="0" eb="2">
      <t>ロンブン</t>
    </rPh>
    <rPh sb="2" eb="4">
      <t>トウコウ</t>
    </rPh>
    <rPh sb="4" eb="5">
      <t>リョウ</t>
    </rPh>
    <rPh sb="6" eb="8">
      <t>カイガイ</t>
    </rPh>
    <phoneticPr fontId="10"/>
  </si>
  <si>
    <t>学会参加費（会員）</t>
    <rPh sb="0" eb="2">
      <t>ガッカイ</t>
    </rPh>
    <rPh sb="2" eb="5">
      <t>サンカヒ</t>
    </rPh>
    <rPh sb="6" eb="8">
      <t>カイイン</t>
    </rPh>
    <phoneticPr fontId="10"/>
  </si>
  <si>
    <t>○○についての投稿</t>
    <rPh sb="7" eb="9">
      <t>トウコウ</t>
    </rPh>
    <phoneticPr fontId="10"/>
  </si>
  <si>
    <t>○○○（具体的な機器名)</t>
    <rPh sb="4" eb="7">
      <t>グタイテキ</t>
    </rPh>
    <rPh sb="8" eb="11">
      <t>キキメイ</t>
    </rPh>
    <phoneticPr fontId="10"/>
  </si>
  <si>
    <t>A</t>
    <phoneticPr fontId="10"/>
  </si>
  <si>
    <t>B</t>
    <phoneticPr fontId="10"/>
  </si>
  <si>
    <t>式</t>
  </si>
  <si>
    <t>消費税相当額計上対象額→</t>
    <rPh sb="0" eb="3">
      <t>ショウヒゼイ</t>
    </rPh>
    <rPh sb="3" eb="6">
      <t>ソウトウガク</t>
    </rPh>
    <rPh sb="6" eb="8">
      <t>ケイジョウ</t>
    </rPh>
    <rPh sb="8" eb="11">
      <t>タイショウガク</t>
    </rPh>
    <phoneticPr fontId="10"/>
  </si>
  <si>
    <t>泊</t>
    <rPh sb="0" eb="1">
      <t>ハク</t>
    </rPh>
    <phoneticPr fontId="10"/>
  </si>
  <si>
    <t>日</t>
    <rPh sb="0" eb="1">
      <t>ヒ</t>
    </rPh>
    <phoneticPr fontId="10"/>
  </si>
  <si>
    <t>日程</t>
    <rPh sb="0" eb="2">
      <t>ニッテイ</t>
    </rPh>
    <phoneticPr fontId="10"/>
  </si>
  <si>
    <t>件</t>
  </si>
  <si>
    <t>学会参加費（非会員）</t>
    <rPh sb="0" eb="2">
      <t>ガッカイ</t>
    </rPh>
    <rPh sb="2" eb="5">
      <t>サンカヒ</t>
    </rPh>
    <rPh sb="6" eb="9">
      <t>ヒカイイン</t>
    </rPh>
    <phoneticPr fontId="10"/>
  </si>
  <si>
    <t>第1四半期</t>
  </si>
  <si>
    <t>第2四半期</t>
  </si>
  <si>
    <t>台</t>
  </si>
  <si>
    <t>細胞培養器具(○○、△△、他）</t>
    <rPh sb="0" eb="2">
      <t>サイボウ</t>
    </rPh>
    <rPh sb="2" eb="4">
      <t>バイヨウ</t>
    </rPh>
    <rPh sb="4" eb="6">
      <t>キグ</t>
    </rPh>
    <rPh sb="13" eb="14">
      <t>ホカ</t>
    </rPh>
    <phoneticPr fontId="9"/>
  </si>
  <si>
    <t>東京都内　会議室</t>
    <rPh sb="0" eb="2">
      <t>トウキョウ</t>
    </rPh>
    <rPh sb="2" eb="4">
      <t>トナイ</t>
    </rPh>
    <rPh sb="5" eb="8">
      <t>カイギシツ</t>
    </rPh>
    <phoneticPr fontId="10"/>
  </si>
  <si>
    <t>病理組織標本作製費用</t>
    <phoneticPr fontId="10"/>
  </si>
  <si>
    <t>病理学的解析に使用するため</t>
    <phoneticPr fontId="10"/>
  </si>
  <si>
    <t>DNA合成</t>
    <rPh sb="3" eb="5">
      <t>ゴウセイ</t>
    </rPh>
    <phoneticPr fontId="10"/>
  </si>
  <si>
    <t>ヌードマウス</t>
    <phoneticPr fontId="10"/>
  </si>
  <si>
    <t>消費税相当額計上対象額（定期代込）→</t>
    <rPh sb="0" eb="3">
      <t>ショウヒゼイ</t>
    </rPh>
    <rPh sb="3" eb="6">
      <t>ソウトウガク</t>
    </rPh>
    <rPh sb="6" eb="8">
      <t>ケイジョウ</t>
    </rPh>
    <rPh sb="8" eb="11">
      <t>タイショウガク</t>
    </rPh>
    <rPh sb="12" eb="15">
      <t>テイキダイ</t>
    </rPh>
    <rPh sb="15" eb="16">
      <t>コ</t>
    </rPh>
    <phoneticPr fontId="10"/>
  </si>
  <si>
    <t>上記のうち年間定期代→</t>
    <rPh sb="0" eb="2">
      <t>ジョウキ</t>
    </rPh>
    <rPh sb="5" eb="7">
      <t>ネンカン</t>
    </rPh>
    <rPh sb="7" eb="10">
      <t>テイキダイ</t>
    </rPh>
    <phoneticPr fontId="10"/>
  </si>
  <si>
    <t>定期代差し引き後の消費税相当額計上対象額→</t>
    <rPh sb="0" eb="3">
      <t>テイキダイ</t>
    </rPh>
    <rPh sb="3" eb="4">
      <t>サ</t>
    </rPh>
    <rPh sb="5" eb="6">
      <t>ヒ</t>
    </rPh>
    <rPh sb="7" eb="8">
      <t>ゴ</t>
    </rPh>
    <rPh sb="9" eb="12">
      <t>ショウヒゼイ</t>
    </rPh>
    <rPh sb="12" eb="15">
      <t>ソウトウガク</t>
    </rPh>
    <rPh sb="15" eb="17">
      <t>ケイジョウ</t>
    </rPh>
    <rPh sb="17" eb="20">
      <t>タイショウガク</t>
    </rPh>
    <phoneticPr fontId="10"/>
  </si>
  <si>
    <t>人件費</t>
    <rPh sb="0" eb="3">
      <t>ジンケンヒ</t>
    </rPh>
    <phoneticPr fontId="10"/>
  </si>
  <si>
    <t>○○○○についての専門家による指導（講師代）</t>
    <rPh sb="9" eb="12">
      <t>センモンカ</t>
    </rPh>
    <rPh sb="15" eb="17">
      <t>シドウ</t>
    </rPh>
    <rPh sb="18" eb="20">
      <t>コウシ</t>
    </rPh>
    <rPh sb="20" eb="21">
      <t>ダイ</t>
    </rPh>
    <phoneticPr fontId="10"/>
  </si>
  <si>
    <t>○○の評価実験に使用</t>
    <rPh sb="5" eb="7">
      <t>ジッケン</t>
    </rPh>
    <rPh sb="8" eb="10">
      <t>シヨウ</t>
    </rPh>
    <phoneticPr fontId="10"/>
  </si>
  <si>
    <t>点</t>
    <rPh sb="0" eb="1">
      <t>テン</t>
    </rPh>
    <phoneticPr fontId="10"/>
  </si>
  <si>
    <t>式</t>
    <rPh sb="0" eb="1">
      <t>シキ</t>
    </rPh>
    <phoneticPr fontId="10"/>
  </si>
  <si>
    <t>件</t>
    <rPh sb="0" eb="1">
      <t>ケン</t>
    </rPh>
    <phoneticPr fontId="10"/>
  </si>
  <si>
    <t>匹</t>
    <rPh sb="0" eb="1">
      <t>ヒキ</t>
    </rPh>
    <phoneticPr fontId="10"/>
  </si>
  <si>
    <t>●●検査に必要な消耗品</t>
    <rPh sb="2" eb="4">
      <t>ケンサ</t>
    </rPh>
    <rPh sb="5" eb="7">
      <t>ヒツヨウ</t>
    </rPh>
    <rPh sb="8" eb="11">
      <t>ショウモウヒン</t>
    </rPh>
    <phoneticPr fontId="10"/>
  </si>
  <si>
    <t>検査用消耗品（ピペット等、実験器具類）</t>
    <rPh sb="0" eb="2">
      <t>ケンサ</t>
    </rPh>
    <rPh sb="2" eb="3">
      <t>ヨウ</t>
    </rPh>
    <rPh sb="3" eb="6">
      <t>ショウモウヒン</t>
    </rPh>
    <phoneticPr fontId="10"/>
  </si>
  <si>
    <t>税込（課税）</t>
  </si>
  <si>
    <t>課税対象外</t>
  </si>
  <si>
    <t>消費税区分</t>
    <rPh sb="0" eb="2">
      <t>ショウヒ</t>
    </rPh>
    <rPh sb="2" eb="3">
      <t>ゼイ</t>
    </rPh>
    <rPh sb="3" eb="5">
      <t>クブン</t>
    </rPh>
    <phoneticPr fontId="10"/>
  </si>
  <si>
    <t>消費税区分</t>
    <rPh sb="0" eb="3">
      <t>ショウヒゼイ</t>
    </rPh>
    <rPh sb="3" eb="5">
      <t>クブン</t>
    </rPh>
    <phoneticPr fontId="10"/>
  </si>
  <si>
    <t>培養細胞の維持のため（海外業者）</t>
    <rPh sb="0" eb="2">
      <t>バイヨウ</t>
    </rPh>
    <rPh sb="2" eb="4">
      <t>サイボウ</t>
    </rPh>
    <rPh sb="5" eb="7">
      <t>イジ</t>
    </rPh>
    <rPh sb="11" eb="13">
      <t>カイガイ</t>
    </rPh>
    <rPh sb="13" eb="15">
      <t>ギョウシャ</t>
    </rPh>
    <phoneticPr fontId="9"/>
  </si>
  <si>
    <t>（人件費内訳）</t>
    <rPh sb="1" eb="4">
      <t>ジンケンヒ</t>
    </rPh>
    <rPh sb="4" eb="6">
      <t>ウチワケ</t>
    </rPh>
    <phoneticPr fontId="10"/>
  </si>
  <si>
    <t>（その他内訳）</t>
    <rPh sb="3" eb="4">
      <t>タ</t>
    </rPh>
    <rPh sb="4" eb="6">
      <t>ウチワケ</t>
    </rPh>
    <phoneticPr fontId="10"/>
  </si>
  <si>
    <t>１．委託研究開発費</t>
    <phoneticPr fontId="10"/>
  </si>
  <si>
    <t>（単位：円）</t>
  </si>
  <si>
    <t>大項目</t>
  </si>
  <si>
    <t>中項目</t>
  </si>
  <si>
    <t>大項目計</t>
  </si>
  <si>
    <t>直接経費</t>
  </si>
  <si>
    <t>物品費</t>
  </si>
  <si>
    <t>設備備品費</t>
  </si>
  <si>
    <t>消耗品費</t>
  </si>
  <si>
    <t>旅費</t>
  </si>
  <si>
    <t>人件費・謝金</t>
  </si>
  <si>
    <t>人件費</t>
  </si>
  <si>
    <t>謝金</t>
  </si>
  <si>
    <t>その他</t>
  </si>
  <si>
    <t>外注費</t>
  </si>
  <si>
    <t>その他
（消費税相当額）</t>
    <phoneticPr fontId="10"/>
  </si>
  <si>
    <t>直接経費小計</t>
  </si>
  <si>
    <t>合計</t>
  </si>
  <si>
    <t>間接経費</t>
    <phoneticPr fontId="10"/>
  </si>
  <si>
    <t>うち定期代</t>
    <rPh sb="2" eb="5">
      <t>テイキダイ</t>
    </rPh>
    <phoneticPr fontId="10"/>
  </si>
  <si>
    <t>ヶ月</t>
  </si>
  <si>
    <t>賞与</t>
    <rPh sb="0" eb="2">
      <t>ショウヨ</t>
    </rPh>
    <phoneticPr fontId="10"/>
  </si>
  <si>
    <t>区分</t>
    <rPh sb="0" eb="2">
      <t>クブン</t>
    </rPh>
    <phoneticPr fontId="10"/>
  </si>
  <si>
    <t>国内使用分</t>
  </si>
  <si>
    <t>海外使用分</t>
  </si>
  <si>
    <t>シカゴ・DF大学</t>
    <rPh sb="6" eb="8">
      <t>ダイガク</t>
    </rPh>
    <phoneticPr fontId="10"/>
  </si>
  <si>
    <t>年間定期代</t>
    <rPh sb="0" eb="2">
      <t>ネンカン</t>
    </rPh>
    <rPh sb="2" eb="5">
      <t>テイキダイ</t>
    </rPh>
    <phoneticPr fontId="10"/>
  </si>
  <si>
    <t>エフォート率</t>
    <rPh sb="5" eb="6">
      <t>リツ</t>
    </rPh>
    <phoneticPr fontId="10"/>
  </si>
  <si>
    <t>従事時間</t>
    <rPh sb="0" eb="2">
      <t>ジュウジ</t>
    </rPh>
    <rPh sb="2" eb="4">
      <t>ジカン</t>
    </rPh>
    <phoneticPr fontId="10"/>
  </si>
  <si>
    <t>時間単価</t>
    <rPh sb="0" eb="2">
      <t>ジカン</t>
    </rPh>
    <rPh sb="2" eb="4">
      <t>タンカ</t>
    </rPh>
    <phoneticPr fontId="10"/>
  </si>
  <si>
    <t>月額単価</t>
    <rPh sb="0" eb="2">
      <t>ゲツガク</t>
    </rPh>
    <rPh sb="2" eb="4">
      <t>タンカ</t>
    </rPh>
    <phoneticPr fontId="10"/>
  </si>
  <si>
    <t>従事月数</t>
    <rPh sb="0" eb="2">
      <t>ジュウジ</t>
    </rPh>
    <rPh sb="2" eb="4">
      <t>ゲッスウ</t>
    </rPh>
    <phoneticPr fontId="10"/>
  </si>
  <si>
    <t>税込</t>
  </si>
  <si>
    <t>研究員</t>
    <rPh sb="0" eb="3">
      <t>ケンキュウイン</t>
    </rPh>
    <phoneticPr fontId="10"/>
  </si>
  <si>
    <t>機関名：</t>
    <rPh sb="0" eb="3">
      <t>キカンメイ</t>
    </rPh>
    <phoneticPr fontId="10"/>
  </si>
  <si>
    <t>プロジェクト名：</t>
    <rPh sb="6" eb="7">
      <t>メイ</t>
    </rPh>
    <phoneticPr fontId="10"/>
  </si>
  <si>
    <t>○○○○</t>
    <phoneticPr fontId="10"/>
  </si>
  <si>
    <t>××××</t>
    <phoneticPr fontId="10"/>
  </si>
  <si>
    <t>△△△△</t>
    <phoneticPr fontId="10"/>
  </si>
  <si>
    <t>報告会のため</t>
    <rPh sb="0" eb="3">
      <t>ホウコクカイ</t>
    </rPh>
    <phoneticPr fontId="10"/>
  </si>
  <si>
    <t>進捗会議出席</t>
    <rPh sb="0" eb="2">
      <t>シンチョク</t>
    </rPh>
    <rPh sb="2" eb="4">
      <t>カイギ</t>
    </rPh>
    <rPh sb="4" eb="6">
      <t>シュッセキ</t>
    </rPh>
    <phoneticPr fontId="10"/>
  </si>
  <si>
    <t>XXXX学会　発表のため</t>
    <rPh sb="4" eb="6">
      <t>ガッカイ</t>
    </rPh>
    <rPh sb="7" eb="9">
      <t>ハッピョウ</t>
    </rPh>
    <phoneticPr fontId="10"/>
  </si>
  <si>
    <t>XXに関する謝金</t>
    <rPh sb="3" eb="4">
      <t>カン</t>
    </rPh>
    <rPh sb="6" eb="8">
      <t>シャキン</t>
    </rPh>
    <phoneticPr fontId="10"/>
  </si>
  <si>
    <t>外注分析費</t>
    <rPh sb="0" eb="2">
      <t>ガイチュウ</t>
    </rPh>
    <rPh sb="2" eb="4">
      <t>ブンセキ</t>
    </rPh>
    <rPh sb="4" eb="5">
      <t>ヒ</t>
    </rPh>
    <phoneticPr fontId="10"/>
  </si>
  <si>
    <t>○○の○○用サンプル分析の外注</t>
    <rPh sb="5" eb="6">
      <t>ヨウ</t>
    </rPh>
    <rPh sb="10" eb="12">
      <t>ブンセキ</t>
    </rPh>
    <rPh sb="13" eb="15">
      <t>ガイチュウ</t>
    </rPh>
    <phoneticPr fontId="9"/>
  </si>
  <si>
    <t>各シートの消費税相当額計上対象額を入力してください。</t>
    <rPh sb="0" eb="1">
      <t>カク</t>
    </rPh>
    <rPh sb="5" eb="8">
      <t>ショウヒゼイ</t>
    </rPh>
    <rPh sb="8" eb="10">
      <t>ソウトウ</t>
    </rPh>
    <rPh sb="10" eb="11">
      <t>ガク</t>
    </rPh>
    <rPh sb="11" eb="13">
      <t>ケイジョウ</t>
    </rPh>
    <rPh sb="13" eb="15">
      <t>タイショウ</t>
    </rPh>
    <rPh sb="15" eb="16">
      <t>ガク</t>
    </rPh>
    <rPh sb="17" eb="19">
      <t>ニュウリョク</t>
    </rPh>
    <phoneticPr fontId="10"/>
  </si>
  <si>
    <t>・各シートの水色セルに入力してください。</t>
    <rPh sb="1" eb="2">
      <t>カク</t>
    </rPh>
    <rPh sb="6" eb="8">
      <t>ミズイロ</t>
    </rPh>
    <rPh sb="11" eb="13">
      <t>ニュウリョク</t>
    </rPh>
    <phoneticPr fontId="10"/>
  </si>
  <si>
    <t>・提出の際は、記載例を削除の上、黒字で入力してください。</t>
    <rPh sb="1" eb="3">
      <t>テイシュツ</t>
    </rPh>
    <rPh sb="4" eb="5">
      <t>サイ</t>
    </rPh>
    <rPh sb="7" eb="10">
      <t>キサイレイ</t>
    </rPh>
    <rPh sb="11" eb="13">
      <t>サクジョ</t>
    </rPh>
    <rPh sb="14" eb="15">
      <t>ウエ</t>
    </rPh>
    <rPh sb="16" eb="18">
      <t>クロジ</t>
    </rPh>
    <rPh sb="19" eb="21">
      <t>ニュウリョク</t>
    </rPh>
    <phoneticPr fontId="10"/>
  </si>
  <si>
    <t>・各項目のシートを作成後、各項目の合計値を「経費まとめ」シートに転記してください。</t>
    <rPh sb="1" eb="4">
      <t>カクコウモク</t>
    </rPh>
    <rPh sb="9" eb="12">
      <t>サクセイゴ</t>
    </rPh>
    <rPh sb="13" eb="16">
      <t>カクコウモク</t>
    </rPh>
    <rPh sb="17" eb="20">
      <t>ゴウケイチ</t>
    </rPh>
    <rPh sb="22" eb="24">
      <t>ケイヒ</t>
    </rPh>
    <rPh sb="32" eb="34">
      <t>テンキ</t>
    </rPh>
    <phoneticPr fontId="10"/>
  </si>
  <si>
    <t>・設備備品に関しては、具体的なメーカー、品名、型番も記載してください。</t>
    <rPh sb="1" eb="3">
      <t>セツビ</t>
    </rPh>
    <rPh sb="3" eb="5">
      <t>ビヒン</t>
    </rPh>
    <rPh sb="6" eb="7">
      <t>カン</t>
    </rPh>
    <rPh sb="11" eb="14">
      <t>グタイテキ</t>
    </rPh>
    <rPh sb="20" eb="22">
      <t>ヒンメイ</t>
    </rPh>
    <rPh sb="23" eb="25">
      <t>カタバン</t>
    </rPh>
    <rPh sb="26" eb="28">
      <t>キサイ</t>
    </rPh>
    <phoneticPr fontId="10"/>
  </si>
  <si>
    <t>リキッドバイオプシー時の分析のため</t>
    <rPh sb="10" eb="11">
      <t>ジ</t>
    </rPh>
    <rPh sb="12" eb="14">
      <t>ブンセキ</t>
    </rPh>
    <phoneticPr fontId="10"/>
  </si>
  <si>
    <t>作成日：</t>
    <rPh sb="0" eb="3">
      <t>サクセイビ</t>
    </rPh>
    <phoneticPr fontId="10"/>
  </si>
  <si>
    <t>課題管理番号：</t>
    <rPh sb="0" eb="2">
      <t>カダイ</t>
    </rPh>
    <rPh sb="2" eb="4">
      <t>カンリ</t>
    </rPh>
    <rPh sb="4" eb="6">
      <t>バンゴウ</t>
    </rPh>
    <phoneticPr fontId="10"/>
  </si>
  <si>
    <t>実施機関名：</t>
    <rPh sb="0" eb="2">
      <t>ジッシ</t>
    </rPh>
    <rPh sb="2" eb="4">
      <t>キカン</t>
    </rPh>
    <rPh sb="4" eb="5">
      <t>メイ</t>
    </rPh>
    <phoneticPr fontId="10"/>
  </si>
  <si>
    <t>大学等／企業等の区分：</t>
    <rPh sb="0" eb="3">
      <t>ダイガクトウ</t>
    </rPh>
    <rPh sb="4" eb="6">
      <t>キギョウ</t>
    </rPh>
    <rPh sb="6" eb="7">
      <t>トウ</t>
    </rPh>
    <rPh sb="8" eb="10">
      <t>クブン</t>
    </rPh>
    <phoneticPr fontId="10"/>
  </si>
  <si>
    <t>契約者（乙）住所：</t>
    <rPh sb="0" eb="3">
      <t>ケイヤクシャ</t>
    </rPh>
    <rPh sb="4" eb="5">
      <t>オツ</t>
    </rPh>
    <rPh sb="6" eb="8">
      <t>ジュウショ</t>
    </rPh>
    <phoneticPr fontId="10"/>
  </si>
  <si>
    <t>契約者（乙）肩書：</t>
    <rPh sb="0" eb="3">
      <t>ケイヤクシャ</t>
    </rPh>
    <rPh sb="4" eb="5">
      <t>オツ</t>
    </rPh>
    <rPh sb="6" eb="8">
      <t>カタガ</t>
    </rPh>
    <phoneticPr fontId="10"/>
  </si>
  <si>
    <t>契約者（乙）氏名：</t>
    <rPh sb="0" eb="3">
      <t>ケイヤクシャ</t>
    </rPh>
    <rPh sb="4" eb="5">
      <t>オツ</t>
    </rPh>
    <rPh sb="6" eb="8">
      <t>シメイ</t>
    </rPh>
    <phoneticPr fontId="10"/>
  </si>
  <si>
    <t>事業名：</t>
    <rPh sb="0" eb="2">
      <t>ジギョウ</t>
    </rPh>
    <rPh sb="2" eb="3">
      <t>メイ</t>
    </rPh>
    <phoneticPr fontId="10"/>
  </si>
  <si>
    <t>プログラム名：</t>
    <rPh sb="5" eb="6">
      <t>メイ</t>
    </rPh>
    <phoneticPr fontId="10"/>
  </si>
  <si>
    <t>当事業はプログラム名は該当無しのため入力不要です</t>
    <phoneticPr fontId="10"/>
  </si>
  <si>
    <t>研究開発課題名：</t>
    <rPh sb="0" eb="1">
      <t>ケン</t>
    </rPh>
    <rPh sb="1" eb="2">
      <t>キワム</t>
    </rPh>
    <rPh sb="2" eb="4">
      <t>カイハツ</t>
    </rPh>
    <rPh sb="4" eb="5">
      <t>カ</t>
    </rPh>
    <rPh sb="5" eb="6">
      <t>ダイ</t>
    </rPh>
    <rPh sb="6" eb="7">
      <t>ナ</t>
    </rPh>
    <phoneticPr fontId="10"/>
  </si>
  <si>
    <t>分担研究開発課題名：</t>
    <rPh sb="0" eb="2">
      <t>ブンタン</t>
    </rPh>
    <rPh sb="2" eb="4">
      <t>ケンキュウ</t>
    </rPh>
    <rPh sb="4" eb="6">
      <t>カイハツ</t>
    </rPh>
    <rPh sb="6" eb="8">
      <t>カダイ</t>
    </rPh>
    <rPh sb="8" eb="9">
      <t>メイ</t>
    </rPh>
    <phoneticPr fontId="10"/>
  </si>
  <si>
    <t>契約締結日：</t>
    <rPh sb="0" eb="2">
      <t>ケイヤク</t>
    </rPh>
    <rPh sb="2" eb="4">
      <t>テイケツ</t>
    </rPh>
    <rPh sb="4" eb="5">
      <t>ビ</t>
    </rPh>
    <phoneticPr fontId="10"/>
  </si>
  <si>
    <t>全研究開発実施期間：</t>
    <rPh sb="0" eb="1">
      <t>ゼン</t>
    </rPh>
    <rPh sb="1" eb="3">
      <t>ケンキュウ</t>
    </rPh>
    <rPh sb="3" eb="5">
      <t>カイハツ</t>
    </rPh>
    <rPh sb="5" eb="7">
      <t>ジッシ</t>
    </rPh>
    <rPh sb="7" eb="9">
      <t>キカン</t>
    </rPh>
    <phoneticPr fontId="10"/>
  </si>
  <si>
    <t>～</t>
    <phoneticPr fontId="10"/>
  </si>
  <si>
    <t>当年度委託期間：</t>
    <rPh sb="0" eb="3">
      <t>トウネンド</t>
    </rPh>
    <rPh sb="3" eb="5">
      <t>イタク</t>
    </rPh>
    <rPh sb="5" eb="7">
      <t>キカン</t>
    </rPh>
    <phoneticPr fontId="10"/>
  </si>
  <si>
    <t>研究開発担当者所属・役職：</t>
    <rPh sb="0" eb="2">
      <t>ケンキュウ</t>
    </rPh>
    <rPh sb="2" eb="4">
      <t>カイハツ</t>
    </rPh>
    <rPh sb="4" eb="7">
      <t>タントウシャ</t>
    </rPh>
    <rPh sb="7" eb="9">
      <t>ショゾク</t>
    </rPh>
    <rPh sb="10" eb="12">
      <t>ヤクショク</t>
    </rPh>
    <phoneticPr fontId="10"/>
  </si>
  <si>
    <t>研究開発担当者名：</t>
    <rPh sb="0" eb="2">
      <t>ケンキュウ</t>
    </rPh>
    <rPh sb="2" eb="4">
      <t>カイハツ</t>
    </rPh>
    <rPh sb="4" eb="7">
      <t>タントウシャ</t>
    </rPh>
    <rPh sb="7" eb="8">
      <t>メイ</t>
    </rPh>
    <phoneticPr fontId="10"/>
  </si>
  <si>
    <t>研究開発担当者E-mailアドレス：</t>
    <rPh sb="0" eb="2">
      <t>ケンキュウ</t>
    </rPh>
    <rPh sb="2" eb="4">
      <t>カイハツ</t>
    </rPh>
    <rPh sb="4" eb="7">
      <t>タントウシャ</t>
    </rPh>
    <phoneticPr fontId="10"/>
  </si>
  <si>
    <t>研究開発担当者事務連絡担当者E-mailアドレス：</t>
    <rPh sb="0" eb="2">
      <t>ケンキュウ</t>
    </rPh>
    <rPh sb="2" eb="4">
      <t>カイハツ</t>
    </rPh>
    <rPh sb="4" eb="7">
      <t>タントウシャ</t>
    </rPh>
    <rPh sb="7" eb="9">
      <t>ジム</t>
    </rPh>
    <rPh sb="9" eb="11">
      <t>レンラク</t>
    </rPh>
    <rPh sb="11" eb="14">
      <t>タントウシャ</t>
    </rPh>
    <phoneticPr fontId="10"/>
  </si>
  <si>
    <t>e-Rad課題ID：</t>
    <rPh sb="5" eb="7">
      <t>カダイ</t>
    </rPh>
    <phoneticPr fontId="10"/>
  </si>
  <si>
    <t>研究開発担当者事務連絡担当者氏名：</t>
    <rPh sb="0" eb="2">
      <t>ケンキュウ</t>
    </rPh>
    <rPh sb="2" eb="4">
      <t>カイハツ</t>
    </rPh>
    <rPh sb="4" eb="7">
      <t>タントウシャ</t>
    </rPh>
    <rPh sb="7" eb="9">
      <t>ジム</t>
    </rPh>
    <rPh sb="9" eb="11">
      <t>レンラク</t>
    </rPh>
    <rPh sb="11" eb="14">
      <t>タントウシャ</t>
    </rPh>
    <rPh sb="14" eb="16">
      <t>シメイ</t>
    </rPh>
    <phoneticPr fontId="10"/>
  </si>
  <si>
    <t>契約担当者　　お問い合わせする際のご担当者様を記入してください。</t>
    <rPh sb="0" eb="2">
      <t>ケイヤク</t>
    </rPh>
    <rPh sb="2" eb="5">
      <t>タントウシャ</t>
    </rPh>
    <rPh sb="8" eb="9">
      <t>ト</t>
    </rPh>
    <rPh sb="10" eb="11">
      <t>ア</t>
    </rPh>
    <rPh sb="15" eb="16">
      <t>サイ</t>
    </rPh>
    <rPh sb="18" eb="21">
      <t>タントウシャ</t>
    </rPh>
    <rPh sb="21" eb="22">
      <t>サマ</t>
    </rPh>
    <rPh sb="23" eb="25">
      <t>キニュウ</t>
    </rPh>
    <phoneticPr fontId="10"/>
  </si>
  <si>
    <t>氏名</t>
    <rPh sb="0" eb="1">
      <t>シ</t>
    </rPh>
    <rPh sb="1" eb="2">
      <t>メイ</t>
    </rPh>
    <phoneticPr fontId="10"/>
  </si>
  <si>
    <t>所属・役職</t>
    <rPh sb="0" eb="2">
      <t>ショゾク</t>
    </rPh>
    <rPh sb="3" eb="5">
      <t>ヤクショク</t>
    </rPh>
    <phoneticPr fontId="10"/>
  </si>
  <si>
    <t>郵便番号</t>
    <rPh sb="0" eb="2">
      <t>ユウビン</t>
    </rPh>
    <rPh sb="2" eb="4">
      <t>バンゴウ</t>
    </rPh>
    <phoneticPr fontId="10"/>
  </si>
  <si>
    <t>住所</t>
    <rPh sb="0" eb="2">
      <t>ジュウショ</t>
    </rPh>
    <phoneticPr fontId="10"/>
  </si>
  <si>
    <t>電話番号</t>
    <rPh sb="0" eb="2">
      <t>デンワ</t>
    </rPh>
    <rPh sb="2" eb="4">
      <t>バンゴウ</t>
    </rPh>
    <phoneticPr fontId="10"/>
  </si>
  <si>
    <t>FAX番号</t>
    <rPh sb="3" eb="5">
      <t>バンゴウ</t>
    </rPh>
    <phoneticPr fontId="10"/>
  </si>
  <si>
    <t>E-mailアドレス</t>
    <phoneticPr fontId="10"/>
  </si>
  <si>
    <t>経理担当者　　お問い合わせする際のご担当者様を記入してください。</t>
    <rPh sb="0" eb="2">
      <t>ケイリ</t>
    </rPh>
    <rPh sb="2" eb="5">
      <t>タントウシャ</t>
    </rPh>
    <rPh sb="8" eb="9">
      <t>ト</t>
    </rPh>
    <rPh sb="10" eb="11">
      <t>ア</t>
    </rPh>
    <rPh sb="15" eb="16">
      <t>サイ</t>
    </rPh>
    <rPh sb="18" eb="21">
      <t>タントウシャ</t>
    </rPh>
    <rPh sb="21" eb="22">
      <t>サマ</t>
    </rPh>
    <rPh sb="23" eb="25">
      <t>キニュウ</t>
    </rPh>
    <phoneticPr fontId="10"/>
  </si>
  <si>
    <t>選択してください</t>
  </si>
  <si>
    <t>国立大学法人○○大学</t>
    <rPh sb="0" eb="2">
      <t>コクリツ</t>
    </rPh>
    <rPh sb="2" eb="4">
      <t>ダイガク</t>
    </rPh>
    <rPh sb="4" eb="6">
      <t>ホウジン</t>
    </rPh>
    <rPh sb="8" eb="10">
      <t>ダイガク</t>
    </rPh>
    <phoneticPr fontId="10"/>
  </si>
  <si>
    <t>○○を用いた○○の研究</t>
    <rPh sb="3" eb="4">
      <t>モチ</t>
    </rPh>
    <rPh sb="9" eb="11">
      <t>ケンキュウ</t>
    </rPh>
    <phoneticPr fontId="10"/>
  </si>
  <si>
    <t>J0125252500Xh0001</t>
    <phoneticPr fontId="10"/>
  </si>
  <si>
    <t>2026年度</t>
    <phoneticPr fontId="10"/>
  </si>
  <si>
    <t>2026年度</t>
    <rPh sb="4" eb="6">
      <t>ネンド</t>
    </rPh>
    <phoneticPr fontId="10"/>
  </si>
  <si>
    <r>
      <t>＜経費等内訳書&gt;令和</t>
    </r>
    <r>
      <rPr>
        <sz val="12"/>
        <color rgb="FF0070C0"/>
        <rFont val="ＭＳ 明朝"/>
        <family val="1"/>
        <charset val="128"/>
      </rPr>
      <t>8</t>
    </r>
    <r>
      <rPr>
        <sz val="12"/>
        <rFont val="ＭＳ 明朝"/>
        <family val="1"/>
        <charset val="128"/>
      </rPr>
      <t>年度</t>
    </r>
    <rPh sb="1" eb="3">
      <t>ケイヒ</t>
    </rPh>
    <rPh sb="3" eb="4">
      <t>ナド</t>
    </rPh>
    <rPh sb="4" eb="7">
      <t>ウチワケショ</t>
    </rPh>
    <rPh sb="8" eb="10">
      <t>レイワ</t>
    </rPh>
    <rPh sb="11" eb="13">
      <t>ネンド</t>
    </rPh>
    <phoneticPr fontId="10"/>
  </si>
  <si>
    <t>・参画研究機関毎に、2026年度予算について作成してください。</t>
    <rPh sb="1" eb="3">
      <t>サンカク</t>
    </rPh>
    <rPh sb="3" eb="5">
      <t>ケンキュウ</t>
    </rPh>
    <rPh sb="5" eb="7">
      <t>キカン</t>
    </rPh>
    <rPh sb="7" eb="8">
      <t>ゴト</t>
    </rPh>
    <rPh sb="16" eb="18">
      <t>ヨサン</t>
    </rPh>
    <rPh sb="22" eb="24">
      <t>サクセイ</t>
    </rPh>
    <phoneticPr fontId="10"/>
  </si>
  <si>
    <t>内閣府BRIDGE「医療データ連携とAI・量子計算の活用による医療DX実用化加速」</t>
    <rPh sb="0" eb="3">
      <t>ナイカクフ</t>
    </rPh>
    <rPh sb="10" eb="12">
      <t>イリョウ</t>
    </rPh>
    <rPh sb="15" eb="17">
      <t>レンケイ</t>
    </rPh>
    <rPh sb="21" eb="23">
      <t>リョウシ</t>
    </rPh>
    <rPh sb="23" eb="25">
      <t>ケイサン</t>
    </rPh>
    <rPh sb="26" eb="28">
      <t>カツヨウ</t>
    </rPh>
    <rPh sb="31" eb="33">
      <t>イリョウ</t>
    </rPh>
    <rPh sb="35" eb="38">
      <t>ジツヨウカ</t>
    </rPh>
    <rPh sb="38" eb="40">
      <t>カソク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</si>
</sst>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quot;▲ &quot;#,##0"/>
    <numFmt numFmtId="178" formatCode="#,##0;\-#,##0;&quot;-&quot;"/>
    <numFmt numFmtId="179" formatCode="[$-411]ggge&quot;年&quot;m&quot;月&quot;d&quot;日&quot;;@"/>
  </numFmts>
  <fonts count="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color indexed="8"/>
      <name val="Arial"/>
      <family val="2"/>
    </font>
    <font>
      <b/>
      <sz val="12"/>
      <name val="Arial"/>
      <family val="2"/>
    </font>
    <font>
      <sz val="10"/>
      <name val="Arial"/>
      <family val="2"/>
    </font>
    <font>
      <b/>
      <sz val="11"/>
      <name val="Helv"/>
      <family val="2"/>
    </font>
    <font>
      <sz val="12"/>
      <name val="ＭＳ Ｐゴシック"/>
      <family val="3"/>
      <charset val="128"/>
    </font>
    <font>
      <sz val="12"/>
      <name val="ＭＳ 明朝"/>
      <family val="1"/>
      <charset val="128"/>
    </font>
    <font>
      <sz val="11"/>
      <name val="ＭＳ 明朝"/>
      <family val="1"/>
      <charset val="128"/>
    </font>
    <font>
      <b/>
      <sz val="12"/>
      <name val="ＭＳ 明朝"/>
      <family val="1"/>
      <charset val="128"/>
    </font>
    <font>
      <sz val="12"/>
      <color rgb="FFFF0000"/>
      <name val="ＭＳ 明朝"/>
      <family val="1"/>
      <charset val="128"/>
    </font>
    <font>
      <sz val="9"/>
      <color indexed="81"/>
      <name val="ＭＳ Ｐゴシック"/>
      <family val="3"/>
      <charset val="128"/>
    </font>
    <font>
      <sz val="10"/>
      <name val="ＭＳ 明朝"/>
      <family val="1"/>
      <charset val="128"/>
    </font>
    <font>
      <sz val="6"/>
      <name val="ＭＳ 明朝"/>
      <family val="1"/>
      <charset val="128"/>
    </font>
    <font>
      <sz val="12"/>
      <name val="HGSｺﾞｼｯｸE"/>
      <family val="3"/>
      <charset val="128"/>
    </font>
    <font>
      <sz val="10"/>
      <color rgb="FFFF0000"/>
      <name val="ＭＳ 明朝"/>
      <family val="1"/>
      <charset val="128"/>
    </font>
    <font>
      <sz val="12"/>
      <color theme="1"/>
      <name val="ＭＳ 明朝"/>
      <family val="1"/>
      <charset val="128"/>
    </font>
    <font>
      <b/>
      <sz val="12"/>
      <color theme="1"/>
      <name val="ＭＳ 明朝"/>
      <family val="1"/>
      <charset val="128"/>
    </font>
    <font>
      <sz val="11"/>
      <color rgb="FFFF0000"/>
      <name val="ＭＳ 明朝"/>
      <family val="1"/>
      <charset val="128"/>
    </font>
    <font>
      <sz val="9"/>
      <name val="ＭＳ 明朝"/>
      <family val="1"/>
      <charset val="128"/>
    </font>
    <font>
      <sz val="11"/>
      <color theme="1"/>
      <name val="ＭＳ Ｐゴシック"/>
      <family val="2"/>
      <scheme val="minor"/>
    </font>
    <font>
      <sz val="11"/>
      <name val="Century"/>
      <family val="1"/>
    </font>
    <font>
      <sz val="8"/>
      <name val="ＭＳ 明朝"/>
      <family val="1"/>
      <charset val="128"/>
    </font>
    <font>
      <sz val="14"/>
      <name val="ＭＳ Ｐゴシック"/>
      <family val="3"/>
      <charset val="128"/>
    </font>
    <font>
      <sz val="12"/>
      <color rgb="FF0070C0"/>
      <name val="ＭＳ 明朝"/>
      <family val="1"/>
      <charset val="128"/>
    </font>
    <font>
      <b/>
      <sz val="12"/>
      <color rgb="FFFF0000"/>
      <name val="ＭＳ 明朝"/>
      <family val="1"/>
      <charset val="128"/>
    </font>
    <font>
      <b/>
      <sz val="12"/>
      <color indexed="81"/>
      <name val="MS P ゴシック"/>
      <family val="3"/>
      <charset val="128"/>
    </font>
    <font>
      <sz val="9"/>
      <color indexed="81"/>
      <name val="MS P ゴシック"/>
      <family val="3"/>
      <charset val="128"/>
    </font>
    <font>
      <b/>
      <sz val="9"/>
      <color indexed="81"/>
      <name val="MS P ゴシック"/>
      <family val="3"/>
      <charset val="128"/>
    </font>
  </fonts>
  <fills count="4">
    <fill>
      <patternFill patternType="none"/>
    </fill>
    <fill>
      <patternFill patternType="gray125"/>
    </fill>
    <fill>
      <patternFill patternType="solid">
        <fgColor rgb="FFCCFFFF"/>
        <bgColor indexed="64"/>
      </patternFill>
    </fill>
    <fill>
      <patternFill patternType="solid">
        <fgColor theme="0"/>
        <bgColor indexed="64"/>
      </patternFill>
    </fill>
  </fills>
  <borders count="6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right/>
      <top style="thin">
        <color indexed="64"/>
      </top>
      <bottom style="double">
        <color indexed="64"/>
      </bottom>
      <diagonal/>
    </border>
    <border>
      <left style="thin">
        <color indexed="64"/>
      </left>
      <right/>
      <top/>
      <bottom/>
      <diagonal/>
    </border>
  </borders>
  <cellStyleXfs count="19">
    <xf numFmtId="0" fontId="0" fillId="0" borderId="0"/>
    <xf numFmtId="178" fontId="11" fillId="0" borderId="0" applyFill="0" applyBorder="0" applyAlignment="0"/>
    <xf numFmtId="0" fontId="12" fillId="0" borderId="1" applyNumberFormat="0" applyAlignment="0" applyProtection="0">
      <alignment horizontal="left" vertical="center"/>
    </xf>
    <xf numFmtId="0" fontId="12" fillId="0" borderId="2">
      <alignment horizontal="left" vertical="center"/>
    </xf>
    <xf numFmtId="0" fontId="13" fillId="0" borderId="0"/>
    <xf numFmtId="0" fontId="14" fillId="0" borderId="0"/>
    <xf numFmtId="9" fontId="9" fillId="0" borderId="0" applyFont="0" applyFill="0" applyBorder="0" applyAlignment="0" applyProtection="0"/>
    <xf numFmtId="0" fontId="15" fillId="0" borderId="0"/>
    <xf numFmtId="0" fontId="8" fillId="0" borderId="0">
      <alignment vertical="center"/>
    </xf>
    <xf numFmtId="0" fontId="7" fillId="0" borderId="0">
      <alignment vertical="center"/>
    </xf>
    <xf numFmtId="38" fontId="7" fillId="0" borderId="0" applyFont="0" applyFill="0" applyBorder="0" applyAlignment="0" applyProtection="0">
      <alignment vertical="center"/>
    </xf>
    <xf numFmtId="38" fontId="9" fillId="0" borderId="0" applyFont="0" applyFill="0" applyBorder="0" applyAlignment="0" applyProtection="0">
      <alignment vertical="center"/>
    </xf>
    <xf numFmtId="0" fontId="29" fillId="0" borderId="0"/>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307">
    <xf numFmtId="0" fontId="0" fillId="0" borderId="0" xfId="0"/>
    <xf numFmtId="177" fontId="16" fillId="0" borderId="0" xfId="0" applyNumberFormat="1" applyFont="1" applyAlignment="1">
      <alignment vertical="center"/>
    </xf>
    <xf numFmtId="0" fontId="16" fillId="0" borderId="0" xfId="0" applyFont="1" applyAlignment="1">
      <alignment horizontal="right" vertical="center"/>
    </xf>
    <xf numFmtId="0" fontId="16" fillId="0" borderId="0" xfId="0" applyFont="1" applyAlignment="1">
      <alignment horizontal="center" vertical="center"/>
    </xf>
    <xf numFmtId="0" fontId="16" fillId="0" borderId="29" xfId="0" applyFont="1" applyBorder="1" applyAlignment="1">
      <alignment vertical="center"/>
    </xf>
    <xf numFmtId="0" fontId="19" fillId="0" borderId="0" xfId="0" applyFont="1" applyAlignment="1">
      <alignment vertical="center"/>
    </xf>
    <xf numFmtId="0" fontId="19" fillId="0" borderId="0" xfId="0" applyFont="1" applyAlignment="1">
      <alignment horizontal="center" vertical="center"/>
    </xf>
    <xf numFmtId="177" fontId="18" fillId="0" borderId="10" xfId="0" applyNumberFormat="1" applyFont="1" applyBorder="1" applyAlignment="1">
      <alignment vertical="center"/>
    </xf>
    <xf numFmtId="177" fontId="18" fillId="0" borderId="9" xfId="0" applyNumberFormat="1" applyFont="1" applyBorder="1" applyAlignment="1">
      <alignment horizontal="right" vertical="center"/>
    </xf>
    <xf numFmtId="177" fontId="18" fillId="0" borderId="32" xfId="0" applyNumberFormat="1" applyFont="1" applyBorder="1" applyAlignment="1">
      <alignment horizontal="right" vertical="center"/>
    </xf>
    <xf numFmtId="177" fontId="18" fillId="0" borderId="10" xfId="0" applyNumberFormat="1" applyFont="1" applyBorder="1" applyAlignment="1">
      <alignment horizontal="right" vertical="center"/>
    </xf>
    <xf numFmtId="177" fontId="18" fillId="0" borderId="0" xfId="0" applyNumberFormat="1" applyFont="1" applyAlignment="1">
      <alignment vertical="center"/>
    </xf>
    <xf numFmtId="38" fontId="16" fillId="0" borderId="0" xfId="0" applyNumberFormat="1" applyFont="1" applyAlignment="1">
      <alignment horizontal="left" vertical="center"/>
    </xf>
    <xf numFmtId="38" fontId="16" fillId="0" borderId="0" xfId="0" applyNumberFormat="1" applyFont="1" applyAlignment="1">
      <alignment horizontal="center" vertical="center"/>
    </xf>
    <xf numFmtId="38" fontId="18" fillId="0" borderId="0" xfId="0" applyNumberFormat="1" applyFont="1" applyAlignment="1">
      <alignment vertical="center"/>
    </xf>
    <xf numFmtId="38" fontId="21" fillId="0" borderId="48" xfId="0" applyNumberFormat="1" applyFont="1" applyBorder="1" applyAlignment="1">
      <alignment horizontal="center" vertical="center"/>
    </xf>
    <xf numFmtId="177" fontId="18" fillId="0" borderId="49" xfId="0" applyNumberFormat="1" applyFont="1" applyBorder="1" applyAlignment="1">
      <alignment vertical="center"/>
    </xf>
    <xf numFmtId="38" fontId="18" fillId="0" borderId="49" xfId="0" applyNumberFormat="1" applyFont="1" applyBorder="1" applyAlignment="1">
      <alignment vertical="center"/>
    </xf>
    <xf numFmtId="38" fontId="16" fillId="0" borderId="50" xfId="0" applyNumberFormat="1" applyFont="1" applyBorder="1" applyAlignment="1">
      <alignment horizontal="center" vertical="center"/>
    </xf>
    <xf numFmtId="177" fontId="16" fillId="0" borderId="35" xfId="0" applyNumberFormat="1" applyFont="1" applyBorder="1" applyAlignment="1">
      <alignment horizontal="center" vertical="center"/>
    </xf>
    <xf numFmtId="9" fontId="16" fillId="0" borderId="3" xfId="6" applyFont="1" applyFill="1" applyBorder="1" applyAlignment="1">
      <alignment horizontal="right" vertical="center"/>
    </xf>
    <xf numFmtId="38" fontId="16" fillId="0" borderId="14" xfId="0" applyNumberFormat="1" applyFont="1" applyBorder="1" applyAlignment="1">
      <alignment vertical="center"/>
    </xf>
    <xf numFmtId="0" fontId="16" fillId="0" borderId="0" xfId="0" applyFont="1" applyAlignment="1">
      <alignment vertical="center"/>
    </xf>
    <xf numFmtId="177" fontId="18" fillId="0" borderId="51" xfId="0" applyNumberFormat="1" applyFont="1" applyBorder="1" applyAlignment="1">
      <alignment vertical="center"/>
    </xf>
    <xf numFmtId="38" fontId="23" fillId="0" borderId="0" xfId="0" applyNumberFormat="1" applyFont="1" applyAlignment="1">
      <alignment horizontal="right" vertical="center"/>
    </xf>
    <xf numFmtId="0" fontId="21" fillId="0" borderId="0" xfId="0" applyFont="1" applyAlignment="1">
      <alignment horizontal="center" vertical="center"/>
    </xf>
    <xf numFmtId="38" fontId="21" fillId="0" borderId="0" xfId="0" applyNumberFormat="1" applyFont="1" applyAlignment="1">
      <alignment horizontal="center" vertical="center"/>
    </xf>
    <xf numFmtId="177" fontId="16" fillId="0" borderId="0" xfId="0" applyNumberFormat="1" applyFont="1" applyAlignment="1">
      <alignment horizontal="center" vertical="center"/>
    </xf>
    <xf numFmtId="38" fontId="16" fillId="0" borderId="0" xfId="0" applyNumberFormat="1" applyFont="1" applyAlignment="1">
      <alignment horizontal="right" vertical="center"/>
    </xf>
    <xf numFmtId="177" fontId="26" fillId="0" borderId="0" xfId="0" applyNumberFormat="1" applyFont="1" applyAlignment="1">
      <alignment vertical="center" wrapText="1"/>
    </xf>
    <xf numFmtId="38" fontId="19" fillId="0" borderId="11" xfId="0" applyNumberFormat="1" applyFont="1" applyBorder="1" applyAlignment="1">
      <alignment horizontal="center" vertical="center"/>
    </xf>
    <xf numFmtId="177" fontId="19" fillId="0" borderId="19" xfId="0" applyNumberFormat="1" applyFont="1" applyBorder="1" applyAlignment="1">
      <alignment horizontal="right" vertical="center"/>
    </xf>
    <xf numFmtId="38" fontId="19" fillId="0" borderId="3" xfId="0" applyNumberFormat="1" applyFont="1" applyBorder="1" applyAlignment="1">
      <alignment horizontal="center" vertical="center"/>
    </xf>
    <xf numFmtId="38" fontId="16" fillId="0" borderId="3" xfId="0" applyNumberFormat="1" applyFont="1" applyBorder="1" applyAlignment="1">
      <alignment horizontal="center" vertical="center"/>
    </xf>
    <xf numFmtId="38" fontId="19" fillId="0" borderId="16" xfId="0" applyNumberFormat="1" applyFont="1" applyBorder="1" applyAlignment="1">
      <alignment horizontal="center" vertical="center"/>
    </xf>
    <xf numFmtId="38" fontId="19" fillId="0" borderId="15" xfId="0" applyNumberFormat="1" applyFont="1" applyBorder="1" applyAlignment="1">
      <alignment horizontal="center" vertical="center"/>
    </xf>
    <xf numFmtId="38" fontId="16" fillId="0" borderId="6" xfId="0" applyNumberFormat="1" applyFont="1" applyBorder="1" applyAlignment="1">
      <alignment horizontal="center" vertical="center"/>
    </xf>
    <xf numFmtId="38" fontId="19" fillId="0" borderId="52" xfId="0" applyNumberFormat="1" applyFont="1" applyBorder="1" applyAlignment="1">
      <alignment horizontal="right" vertical="center"/>
    </xf>
    <xf numFmtId="38" fontId="25" fillId="0" borderId="3" xfId="0" applyNumberFormat="1" applyFont="1" applyBorder="1" applyAlignment="1">
      <alignment horizontal="center" vertical="center"/>
    </xf>
    <xf numFmtId="177" fontId="19" fillId="0" borderId="19" xfId="0" applyNumberFormat="1" applyFont="1" applyBorder="1" applyAlignment="1">
      <alignment vertical="center"/>
    </xf>
    <xf numFmtId="0" fontId="16" fillId="0" borderId="0" xfId="0" applyFont="1" applyAlignment="1">
      <alignment vertical="center" shrinkToFit="1"/>
    </xf>
    <xf numFmtId="38" fontId="16" fillId="0" borderId="0" xfId="0" applyNumberFormat="1" applyFont="1" applyAlignment="1">
      <alignment horizontal="center" vertical="center" shrinkToFit="1"/>
    </xf>
    <xf numFmtId="38" fontId="25" fillId="0" borderId="11" xfId="0" applyNumberFormat="1" applyFont="1" applyBorder="1" applyAlignment="1">
      <alignment horizontal="center" vertical="center"/>
    </xf>
    <xf numFmtId="38" fontId="19" fillId="2" borderId="12" xfId="0" applyNumberFormat="1" applyFont="1" applyFill="1" applyBorder="1" applyAlignment="1" applyProtection="1">
      <alignment vertical="center"/>
      <protection locked="0"/>
    </xf>
    <xf numFmtId="38" fontId="19" fillId="2" borderId="13" xfId="0" applyNumberFormat="1" applyFont="1" applyFill="1" applyBorder="1" applyAlignment="1" applyProtection="1">
      <alignment vertical="center"/>
      <protection locked="0"/>
    </xf>
    <xf numFmtId="38" fontId="19" fillId="2" borderId="16" xfId="0" applyNumberFormat="1" applyFont="1" applyFill="1" applyBorder="1" applyAlignment="1" applyProtection="1">
      <alignment horizontal="center" vertical="center"/>
      <protection locked="0"/>
    </xf>
    <xf numFmtId="38" fontId="19" fillId="2" borderId="16" xfId="11" applyFont="1" applyFill="1" applyBorder="1" applyAlignment="1" applyProtection="1">
      <alignment vertical="center"/>
      <protection locked="0"/>
    </xf>
    <xf numFmtId="176" fontId="19" fillId="2" borderId="3" xfId="0" applyNumberFormat="1" applyFont="1" applyFill="1" applyBorder="1" applyAlignment="1" applyProtection="1">
      <alignment vertical="center"/>
      <protection locked="0"/>
    </xf>
    <xf numFmtId="176" fontId="19" fillId="2" borderId="3" xfId="0" applyNumberFormat="1" applyFont="1" applyFill="1" applyBorder="1" applyAlignment="1" applyProtection="1">
      <alignment horizontal="center" vertical="center"/>
      <protection locked="0"/>
    </xf>
    <xf numFmtId="38" fontId="19" fillId="2" borderId="3" xfId="0" applyNumberFormat="1" applyFont="1" applyFill="1" applyBorder="1" applyAlignment="1" applyProtection="1">
      <alignment horizontal="left" vertical="center"/>
      <protection locked="0"/>
    </xf>
    <xf numFmtId="38" fontId="19" fillId="2" borderId="15" xfId="11" applyFont="1" applyFill="1" applyBorder="1" applyAlignment="1" applyProtection="1">
      <alignment vertical="center"/>
      <protection locked="0"/>
    </xf>
    <xf numFmtId="38" fontId="16" fillId="2" borderId="14" xfId="0" applyNumberFormat="1" applyFont="1" applyFill="1" applyBorder="1" applyAlignment="1" applyProtection="1">
      <alignment vertical="center"/>
      <protection locked="0"/>
    </xf>
    <xf numFmtId="38" fontId="16" fillId="2" borderId="13" xfId="0" applyNumberFormat="1" applyFont="1" applyFill="1" applyBorder="1" applyAlignment="1" applyProtection="1">
      <alignment vertical="center"/>
      <protection locked="0"/>
    </xf>
    <xf numFmtId="38" fontId="16" fillId="2" borderId="15" xfId="11" applyFont="1" applyFill="1" applyBorder="1" applyAlignment="1" applyProtection="1">
      <alignment vertical="center"/>
      <protection locked="0"/>
    </xf>
    <xf numFmtId="176" fontId="16" fillId="2" borderId="3" xfId="0" applyNumberFormat="1" applyFont="1" applyFill="1" applyBorder="1" applyAlignment="1" applyProtection="1">
      <alignment vertical="center"/>
      <protection locked="0"/>
    </xf>
    <xf numFmtId="176" fontId="16" fillId="2" borderId="3" xfId="0" applyNumberFormat="1" applyFont="1" applyFill="1" applyBorder="1" applyAlignment="1" applyProtection="1">
      <alignment horizontal="center" vertical="center"/>
      <protection locked="0"/>
    </xf>
    <xf numFmtId="38" fontId="16" fillId="2" borderId="3" xfId="0" applyNumberFormat="1" applyFont="1" applyFill="1" applyBorder="1" applyAlignment="1" applyProtection="1">
      <alignment horizontal="left" vertical="center"/>
      <protection locked="0"/>
    </xf>
    <xf numFmtId="38" fontId="16" fillId="2" borderId="2" xfId="0" applyNumberFormat="1" applyFont="1" applyFill="1" applyBorder="1" applyAlignment="1" applyProtection="1">
      <alignment vertical="center"/>
      <protection locked="0"/>
    </xf>
    <xf numFmtId="38" fontId="16" fillId="2" borderId="18" xfId="0" applyNumberFormat="1" applyFont="1" applyFill="1" applyBorder="1" applyAlignment="1" applyProtection="1">
      <alignment vertical="center"/>
      <protection locked="0"/>
    </xf>
    <xf numFmtId="38" fontId="16" fillId="2" borderId="27" xfId="0" applyNumberFormat="1" applyFont="1" applyFill="1" applyBorder="1" applyAlignment="1" applyProtection="1">
      <alignment vertical="center"/>
      <protection locked="0"/>
    </xf>
    <xf numFmtId="38" fontId="16" fillId="2" borderId="21" xfId="11" applyFont="1" applyFill="1" applyBorder="1" applyAlignment="1" applyProtection="1">
      <alignment vertical="center"/>
      <protection locked="0"/>
    </xf>
    <xf numFmtId="176" fontId="16" fillId="2" borderId="6" xfId="0" applyNumberFormat="1" applyFont="1" applyFill="1" applyBorder="1" applyAlignment="1" applyProtection="1">
      <alignment vertical="center"/>
      <protection locked="0"/>
    </xf>
    <xf numFmtId="38" fontId="16" fillId="2" borderId="6" xfId="0" applyNumberFormat="1" applyFont="1" applyFill="1" applyBorder="1" applyAlignment="1" applyProtection="1">
      <alignment horizontal="left" vertical="center"/>
      <protection locked="0"/>
    </xf>
    <xf numFmtId="38" fontId="19" fillId="2" borderId="12" xfId="0" applyNumberFormat="1" applyFont="1" applyFill="1" applyBorder="1" applyAlignment="1" applyProtection="1">
      <alignment horizontal="left" vertical="center" shrinkToFit="1"/>
      <protection locked="0"/>
    </xf>
    <xf numFmtId="38" fontId="19" fillId="2" borderId="11" xfId="0" applyNumberFormat="1" applyFont="1" applyFill="1" applyBorder="1" applyAlignment="1" applyProtection="1">
      <alignment horizontal="left" vertical="center" shrinkToFit="1"/>
      <protection locked="0"/>
    </xf>
    <xf numFmtId="38" fontId="19" fillId="2" borderId="11" xfId="0" applyNumberFormat="1" applyFont="1" applyFill="1" applyBorder="1" applyAlignment="1" applyProtection="1">
      <alignment horizontal="right" vertical="center"/>
      <protection locked="0"/>
    </xf>
    <xf numFmtId="38" fontId="19" fillId="2" borderId="11" xfId="0" applyNumberFormat="1" applyFont="1" applyFill="1" applyBorder="1" applyAlignment="1" applyProtection="1">
      <alignment vertical="center"/>
      <protection locked="0"/>
    </xf>
    <xf numFmtId="38" fontId="19" fillId="2" borderId="11" xfId="0" applyNumberFormat="1" applyFont="1" applyFill="1" applyBorder="1" applyAlignment="1" applyProtection="1">
      <alignment horizontal="center" vertical="center"/>
      <protection locked="0"/>
    </xf>
    <xf numFmtId="38" fontId="19" fillId="2" borderId="14" xfId="0" applyNumberFormat="1" applyFont="1" applyFill="1" applyBorder="1" applyAlignment="1" applyProtection="1">
      <alignment horizontal="left" vertical="center" shrinkToFit="1"/>
      <protection locked="0"/>
    </xf>
    <xf numFmtId="38" fontId="19" fillId="2" borderId="3" xfId="0" applyNumberFormat="1" applyFont="1" applyFill="1" applyBorder="1" applyAlignment="1" applyProtection="1">
      <alignment horizontal="left" vertical="center" shrinkToFit="1"/>
      <protection locked="0"/>
    </xf>
    <xf numFmtId="38" fontId="25" fillId="2" borderId="12" xfId="0" applyNumberFormat="1" applyFont="1" applyFill="1" applyBorder="1" applyAlignment="1" applyProtection="1">
      <alignment horizontal="left" vertical="center" shrinkToFit="1"/>
      <protection locked="0"/>
    </xf>
    <xf numFmtId="38" fontId="25" fillId="2" borderId="11" xfId="0" applyNumberFormat="1" applyFont="1" applyFill="1" applyBorder="1" applyAlignment="1" applyProtection="1">
      <alignment horizontal="left" vertical="center" shrinkToFit="1"/>
      <protection locked="0"/>
    </xf>
    <xf numFmtId="38" fontId="25" fillId="2" borderId="11" xfId="0" applyNumberFormat="1" applyFont="1" applyFill="1" applyBorder="1" applyAlignment="1" applyProtection="1">
      <alignment horizontal="right" vertical="center"/>
      <protection locked="0"/>
    </xf>
    <xf numFmtId="38" fontId="25" fillId="2" borderId="11" xfId="0" applyNumberFormat="1" applyFont="1" applyFill="1" applyBorder="1" applyAlignment="1" applyProtection="1">
      <alignment vertical="center"/>
      <protection locked="0"/>
    </xf>
    <xf numFmtId="38" fontId="25" fillId="2" borderId="3" xfId="0" applyNumberFormat="1" applyFont="1" applyFill="1" applyBorder="1" applyAlignment="1" applyProtection="1">
      <alignment horizontal="left" vertical="center"/>
      <protection locked="0"/>
    </xf>
    <xf numFmtId="0" fontId="25" fillId="2" borderId="14" xfId="0" applyFont="1" applyFill="1" applyBorder="1" applyAlignment="1" applyProtection="1">
      <alignment horizontal="left" vertical="center" shrinkToFit="1"/>
      <protection locked="0"/>
    </xf>
    <xf numFmtId="38" fontId="25" fillId="2" borderId="3" xfId="0" applyNumberFormat="1" applyFont="1" applyFill="1" applyBorder="1" applyAlignment="1" applyProtection="1">
      <alignment horizontal="left" vertical="center" shrinkToFit="1"/>
      <protection locked="0"/>
    </xf>
    <xf numFmtId="38" fontId="25" fillId="2" borderId="3" xfId="0" applyNumberFormat="1" applyFont="1" applyFill="1" applyBorder="1" applyAlignment="1" applyProtection="1">
      <alignment horizontal="right" vertical="center"/>
      <protection locked="0"/>
    </xf>
    <xf numFmtId="38" fontId="25" fillId="2" borderId="3" xfId="0" applyNumberFormat="1" applyFont="1" applyFill="1" applyBorder="1" applyAlignment="1" applyProtection="1">
      <alignment vertical="center"/>
      <protection locked="0"/>
    </xf>
    <xf numFmtId="38" fontId="25" fillId="2" borderId="14" xfId="0" applyNumberFormat="1" applyFont="1" applyFill="1" applyBorder="1" applyAlignment="1" applyProtection="1">
      <alignment horizontal="left" vertical="center" shrinkToFit="1"/>
      <protection locked="0"/>
    </xf>
    <xf numFmtId="0" fontId="25" fillId="2" borderId="24" xfId="0" applyFont="1" applyFill="1" applyBorder="1" applyAlignment="1" applyProtection="1">
      <alignment horizontal="justify" vertical="center" shrinkToFit="1"/>
      <protection locked="0"/>
    </xf>
    <xf numFmtId="38" fontId="25" fillId="2" borderId="17" xfId="0" applyNumberFormat="1" applyFont="1" applyFill="1" applyBorder="1" applyAlignment="1" applyProtection="1">
      <alignment vertical="center" shrinkToFit="1"/>
      <protection locked="0"/>
    </xf>
    <xf numFmtId="38" fontId="25" fillId="2" borderId="17" xfId="0" applyNumberFormat="1" applyFont="1" applyFill="1" applyBorder="1" applyAlignment="1" applyProtection="1">
      <alignment horizontal="right" vertical="center"/>
      <protection locked="0"/>
    </xf>
    <xf numFmtId="38" fontId="25" fillId="2" borderId="17" xfId="0" applyNumberFormat="1" applyFont="1" applyFill="1" applyBorder="1" applyAlignment="1" applyProtection="1">
      <alignment horizontal="center" vertical="center"/>
      <protection locked="0"/>
    </xf>
    <xf numFmtId="38" fontId="19" fillId="2" borderId="12" xfId="0" applyNumberFormat="1" applyFont="1" applyFill="1" applyBorder="1" applyAlignment="1" applyProtection="1">
      <alignment horizontal="left" vertical="center"/>
      <protection locked="0"/>
    </xf>
    <xf numFmtId="38" fontId="19" fillId="2" borderId="38" xfId="0" applyNumberFormat="1" applyFont="1" applyFill="1" applyBorder="1" applyAlignment="1" applyProtection="1">
      <alignment horizontal="left" vertical="center"/>
      <protection locked="0"/>
    </xf>
    <xf numFmtId="38" fontId="24" fillId="2" borderId="13" xfId="0" applyNumberFormat="1" applyFont="1" applyFill="1" applyBorder="1" applyAlignment="1" applyProtection="1">
      <alignment horizontal="center" vertical="center"/>
      <protection locked="0"/>
    </xf>
    <xf numFmtId="38" fontId="19" fillId="2" borderId="13" xfId="0" applyNumberFormat="1" applyFont="1" applyFill="1" applyBorder="1" applyAlignment="1" applyProtection="1">
      <alignment horizontal="center" vertical="center"/>
      <protection locked="0"/>
    </xf>
    <xf numFmtId="38" fontId="24" fillId="2" borderId="38" xfId="0" applyNumberFormat="1" applyFont="1" applyFill="1" applyBorder="1" applyAlignment="1" applyProtection="1">
      <alignment horizontal="center" vertical="center"/>
      <protection locked="0"/>
    </xf>
    <xf numFmtId="38" fontId="19" fillId="2" borderId="16" xfId="0" applyNumberFormat="1" applyFont="1" applyFill="1" applyBorder="1" applyAlignment="1" applyProtection="1">
      <alignment horizontal="left" vertical="center" wrapText="1"/>
      <protection locked="0"/>
    </xf>
    <xf numFmtId="38" fontId="19" fillId="2" borderId="16" xfId="0" applyNumberFormat="1" applyFont="1" applyFill="1" applyBorder="1" applyAlignment="1" applyProtection="1">
      <alignment vertical="center"/>
      <protection locked="0"/>
    </xf>
    <xf numFmtId="38" fontId="19" fillId="2" borderId="16" xfId="0" applyNumberFormat="1" applyFont="1" applyFill="1" applyBorder="1" applyAlignment="1" applyProtection="1">
      <alignment horizontal="right" vertical="center"/>
      <protection locked="0"/>
    </xf>
    <xf numFmtId="38" fontId="19" fillId="2" borderId="11" xfId="0" applyNumberFormat="1" applyFont="1" applyFill="1" applyBorder="1" applyAlignment="1" applyProtection="1">
      <alignment horizontal="left" vertical="center"/>
      <protection locked="0"/>
    </xf>
    <xf numFmtId="38" fontId="19" fillId="2" borderId="14" xfId="0" applyNumberFormat="1" applyFont="1" applyFill="1" applyBorder="1" applyAlignment="1" applyProtection="1">
      <alignment horizontal="left" vertical="center"/>
      <protection locked="0"/>
    </xf>
    <xf numFmtId="38" fontId="19" fillId="2" borderId="20" xfId="0" applyNumberFormat="1" applyFont="1" applyFill="1" applyBorder="1" applyAlignment="1" applyProtection="1">
      <alignment horizontal="left" vertical="center"/>
      <protection locked="0"/>
    </xf>
    <xf numFmtId="38" fontId="19" fillId="2" borderId="15" xfId="0" applyNumberFormat="1" applyFont="1" applyFill="1" applyBorder="1" applyAlignment="1" applyProtection="1">
      <alignment horizontal="center" vertical="center"/>
      <protection locked="0"/>
    </xf>
    <xf numFmtId="38" fontId="24" fillId="2" borderId="2" xfId="0" applyNumberFormat="1" applyFont="1" applyFill="1" applyBorder="1" applyAlignment="1" applyProtection="1">
      <alignment horizontal="center" vertical="center"/>
      <protection locked="0"/>
    </xf>
    <xf numFmtId="38" fontId="19" fillId="2" borderId="2" xfId="0" applyNumberFormat="1" applyFont="1" applyFill="1" applyBorder="1" applyAlignment="1" applyProtection="1">
      <alignment horizontal="center" vertical="center"/>
      <protection locked="0"/>
    </xf>
    <xf numFmtId="38" fontId="24" fillId="2" borderId="20" xfId="0" applyNumberFormat="1" applyFont="1" applyFill="1" applyBorder="1" applyAlignment="1" applyProtection="1">
      <alignment horizontal="center" vertical="center"/>
      <protection locked="0"/>
    </xf>
    <xf numFmtId="38" fontId="19" fillId="2" borderId="15" xfId="0" applyNumberFormat="1" applyFont="1" applyFill="1" applyBorder="1" applyAlignment="1" applyProtection="1">
      <alignment horizontal="left" vertical="center" wrapText="1"/>
      <protection locked="0"/>
    </xf>
    <xf numFmtId="38" fontId="19" fillId="2" borderId="15" xfId="0" applyNumberFormat="1" applyFont="1" applyFill="1" applyBorder="1" applyAlignment="1" applyProtection="1">
      <alignment horizontal="right" vertical="center"/>
      <protection locked="0"/>
    </xf>
    <xf numFmtId="38" fontId="25" fillId="2" borderId="14" xfId="0" applyNumberFormat="1" applyFont="1" applyFill="1" applyBorder="1" applyAlignment="1" applyProtection="1">
      <alignment horizontal="left" vertical="center"/>
      <protection locked="0"/>
    </xf>
    <xf numFmtId="38" fontId="25" fillId="2" borderId="20" xfId="0" applyNumberFormat="1" applyFont="1" applyFill="1" applyBorder="1" applyAlignment="1" applyProtection="1">
      <alignment horizontal="left" vertical="center"/>
      <protection locked="0"/>
    </xf>
    <xf numFmtId="38" fontId="25" fillId="2" borderId="15" xfId="0" applyNumberFormat="1" applyFont="1" applyFill="1" applyBorder="1" applyAlignment="1" applyProtection="1">
      <alignment horizontal="center" vertical="center"/>
      <protection locked="0"/>
    </xf>
    <xf numFmtId="38" fontId="25" fillId="2" borderId="15" xfId="0" applyNumberFormat="1" applyFont="1" applyFill="1" applyBorder="1" applyAlignment="1" applyProtection="1">
      <alignment horizontal="left" vertical="center" wrapText="1"/>
      <protection locked="0"/>
    </xf>
    <xf numFmtId="38" fontId="25" fillId="2" borderId="15" xfId="0" applyNumberFormat="1" applyFont="1" applyFill="1" applyBorder="1" applyAlignment="1" applyProtection="1">
      <alignment horizontal="right" vertical="center"/>
      <protection locked="0"/>
    </xf>
    <xf numFmtId="38" fontId="27" fillId="2" borderId="11" xfId="0" applyNumberFormat="1" applyFont="1" applyFill="1" applyBorder="1" applyAlignment="1" applyProtection="1">
      <alignment horizontal="center" vertical="center"/>
      <protection locked="0"/>
    </xf>
    <xf numFmtId="38" fontId="19" fillId="2" borderId="14" xfId="0" applyNumberFormat="1" applyFont="1" applyFill="1" applyBorder="1" applyAlignment="1" applyProtection="1">
      <alignment horizontal="left" vertical="center" wrapText="1"/>
      <protection locked="0"/>
    </xf>
    <xf numFmtId="38" fontId="19" fillId="2" borderId="3" xfId="0" applyNumberFormat="1" applyFont="1" applyFill="1" applyBorder="1" applyAlignment="1" applyProtection="1">
      <alignment horizontal="right" vertical="center"/>
      <protection locked="0"/>
    </xf>
    <xf numFmtId="38" fontId="27" fillId="2" borderId="3" xfId="0" applyNumberFormat="1" applyFont="1" applyFill="1" applyBorder="1" applyAlignment="1" applyProtection="1">
      <alignment horizontal="center" vertical="center"/>
      <protection locked="0"/>
    </xf>
    <xf numFmtId="38" fontId="16" fillId="2" borderId="14" xfId="0" applyNumberFormat="1" applyFont="1" applyFill="1" applyBorder="1" applyAlignment="1" applyProtection="1">
      <alignment horizontal="left" vertical="center"/>
      <protection locked="0"/>
    </xf>
    <xf numFmtId="38" fontId="16" fillId="2" borderId="3" xfId="0" applyNumberFormat="1" applyFont="1" applyFill="1" applyBorder="1" applyAlignment="1" applyProtection="1">
      <alignment horizontal="right" vertical="center"/>
      <protection locked="0"/>
    </xf>
    <xf numFmtId="38" fontId="17" fillId="2" borderId="3" xfId="0" applyNumberFormat="1" applyFont="1" applyFill="1" applyBorder="1" applyAlignment="1" applyProtection="1">
      <alignment horizontal="center" vertical="center"/>
      <protection locked="0"/>
    </xf>
    <xf numFmtId="38" fontId="16" fillId="2" borderId="18" xfId="0" applyNumberFormat="1" applyFont="1" applyFill="1" applyBorder="1" applyAlignment="1" applyProtection="1">
      <alignment horizontal="left" vertical="center"/>
      <protection locked="0"/>
    </xf>
    <xf numFmtId="38" fontId="16" fillId="2" borderId="6" xfId="0" applyNumberFormat="1" applyFont="1" applyFill="1" applyBorder="1" applyAlignment="1" applyProtection="1">
      <alignment horizontal="right" vertical="center"/>
      <protection locked="0"/>
    </xf>
    <xf numFmtId="38" fontId="17" fillId="2" borderId="6" xfId="0" applyNumberFormat="1" applyFont="1" applyFill="1" applyBorder="1" applyAlignment="1" applyProtection="1">
      <alignment horizontal="center" vertical="center"/>
      <protection locked="0"/>
    </xf>
    <xf numFmtId="38" fontId="16" fillId="2" borderId="3" xfId="0" applyNumberFormat="1" applyFont="1" applyFill="1" applyBorder="1" applyAlignment="1" applyProtection="1">
      <alignment vertical="center"/>
      <protection locked="0"/>
    </xf>
    <xf numFmtId="38" fontId="16" fillId="2" borderId="43" xfId="0" applyNumberFormat="1" applyFont="1" applyFill="1" applyBorder="1" applyAlignment="1" applyProtection="1">
      <alignment vertical="center"/>
      <protection locked="0"/>
    </xf>
    <xf numFmtId="38" fontId="16" fillId="2" borderId="48" xfId="0" applyNumberFormat="1" applyFont="1" applyFill="1" applyBorder="1" applyAlignment="1" applyProtection="1">
      <alignment vertical="center"/>
      <protection locked="0"/>
    </xf>
    <xf numFmtId="38" fontId="19" fillId="2" borderId="15" xfId="0" applyNumberFormat="1" applyFont="1" applyFill="1" applyBorder="1" applyAlignment="1" applyProtection="1">
      <alignment horizontal="left" vertical="center"/>
      <protection locked="0"/>
    </xf>
    <xf numFmtId="38" fontId="19" fillId="2" borderId="13" xfId="0" applyNumberFormat="1" applyFont="1" applyFill="1" applyBorder="1" applyAlignment="1" applyProtection="1">
      <alignment horizontal="right" vertical="center"/>
      <protection locked="0"/>
    </xf>
    <xf numFmtId="176" fontId="16" fillId="2" borderId="3" xfId="0" applyNumberFormat="1" applyFont="1" applyFill="1" applyBorder="1" applyAlignment="1" applyProtection="1">
      <alignment horizontal="left" vertical="center"/>
      <protection locked="0"/>
    </xf>
    <xf numFmtId="38" fontId="16" fillId="2" borderId="15" xfId="0" applyNumberFormat="1" applyFont="1" applyFill="1" applyBorder="1" applyAlignment="1" applyProtection="1">
      <alignment vertical="center"/>
      <protection locked="0"/>
    </xf>
    <xf numFmtId="38" fontId="16" fillId="2" borderId="21" xfId="0" applyNumberFormat="1" applyFont="1" applyFill="1" applyBorder="1" applyAlignment="1" applyProtection="1">
      <alignment vertical="center"/>
      <protection locked="0"/>
    </xf>
    <xf numFmtId="38" fontId="19" fillId="2" borderId="13" xfId="0" applyNumberFormat="1" applyFont="1" applyFill="1" applyBorder="1" applyAlignment="1" applyProtection="1">
      <alignment horizontal="left" vertical="center"/>
      <protection locked="0"/>
    </xf>
    <xf numFmtId="176" fontId="19" fillId="2" borderId="11" xfId="0" applyNumberFormat="1" applyFont="1" applyFill="1" applyBorder="1" applyAlignment="1" applyProtection="1">
      <alignment horizontal="center" vertical="center"/>
      <protection locked="0"/>
    </xf>
    <xf numFmtId="38" fontId="19" fillId="2" borderId="15" xfId="0" applyNumberFormat="1" applyFont="1" applyFill="1" applyBorder="1" applyAlignment="1" applyProtection="1">
      <alignment vertical="center"/>
      <protection locked="0"/>
    </xf>
    <xf numFmtId="38" fontId="16" fillId="2" borderId="15" xfId="0" applyNumberFormat="1" applyFont="1" applyFill="1" applyBorder="1" applyAlignment="1" applyProtection="1">
      <alignment horizontal="left" vertical="center"/>
      <protection locked="0"/>
    </xf>
    <xf numFmtId="38" fontId="16" fillId="2" borderId="21" xfId="0" applyNumberFormat="1" applyFont="1" applyFill="1" applyBorder="1" applyAlignment="1" applyProtection="1">
      <alignment horizontal="left" vertical="center"/>
      <protection locked="0"/>
    </xf>
    <xf numFmtId="176" fontId="16" fillId="2" borderId="6" xfId="0" applyNumberFormat="1" applyFont="1" applyFill="1" applyBorder="1" applyAlignment="1" applyProtection="1">
      <alignment horizontal="center" vertical="center"/>
      <protection locked="0"/>
    </xf>
    <xf numFmtId="38" fontId="28" fillId="0" borderId="48" xfId="0" applyNumberFormat="1" applyFont="1" applyBorder="1" applyAlignment="1">
      <alignment horizontal="center" vertical="center"/>
    </xf>
    <xf numFmtId="38" fontId="16" fillId="0" borderId="15" xfId="0" applyNumberFormat="1" applyFont="1" applyBorder="1" applyAlignment="1">
      <alignment horizontal="center" vertical="center"/>
    </xf>
    <xf numFmtId="38" fontId="16" fillId="0" borderId="45" xfId="0" applyNumberFormat="1" applyFont="1" applyBorder="1" applyAlignment="1">
      <alignment horizontal="center" vertical="center"/>
    </xf>
    <xf numFmtId="38" fontId="19" fillId="2" borderId="16" xfId="0" applyNumberFormat="1" applyFont="1" applyFill="1" applyBorder="1" applyAlignment="1" applyProtection="1">
      <alignment horizontal="left" vertical="center"/>
      <protection locked="0"/>
    </xf>
    <xf numFmtId="38" fontId="19" fillId="2" borderId="45" xfId="0" applyNumberFormat="1" applyFont="1" applyFill="1" applyBorder="1" applyAlignment="1" applyProtection="1">
      <alignment horizontal="left" vertical="center"/>
      <protection locked="0"/>
    </xf>
    <xf numFmtId="38" fontId="19" fillId="2" borderId="13" xfId="0" applyNumberFormat="1" applyFont="1" applyFill="1" applyBorder="1" applyAlignment="1" applyProtection="1">
      <alignment horizontal="left" vertical="center" shrinkToFit="1"/>
      <protection locked="0"/>
    </xf>
    <xf numFmtId="38" fontId="19" fillId="2" borderId="20" xfId="0" applyNumberFormat="1" applyFont="1" applyFill="1" applyBorder="1" applyAlignment="1" applyProtection="1">
      <alignment horizontal="left" vertical="center" shrinkToFit="1"/>
      <protection locked="0"/>
    </xf>
    <xf numFmtId="38" fontId="25" fillId="2" borderId="20" xfId="0" applyNumberFormat="1" applyFont="1" applyFill="1" applyBorder="1" applyAlignment="1" applyProtection="1">
      <alignment horizontal="left" vertical="center" shrinkToFit="1"/>
      <protection locked="0"/>
    </xf>
    <xf numFmtId="38" fontId="21" fillId="2" borderId="2" xfId="0" applyNumberFormat="1" applyFont="1" applyFill="1" applyBorder="1" applyAlignment="1" applyProtection="1">
      <alignment horizontal="center" vertical="center"/>
      <protection locked="0"/>
    </xf>
    <xf numFmtId="38" fontId="16" fillId="2" borderId="2" xfId="0" applyNumberFormat="1" applyFont="1" applyFill="1" applyBorder="1" applyAlignment="1" applyProtection="1">
      <alignment horizontal="center" vertical="center"/>
      <protection locked="0"/>
    </xf>
    <xf numFmtId="38" fontId="21" fillId="2" borderId="20" xfId="0" applyNumberFormat="1" applyFont="1" applyFill="1" applyBorder="1" applyAlignment="1" applyProtection="1">
      <alignment horizontal="center" vertical="center"/>
      <protection locked="0"/>
    </xf>
    <xf numFmtId="38" fontId="19" fillId="2" borderId="3" xfId="0" applyNumberFormat="1" applyFont="1" applyFill="1" applyBorder="1" applyAlignment="1" applyProtection="1">
      <alignment vertical="center"/>
      <protection locked="0"/>
    </xf>
    <xf numFmtId="38" fontId="19" fillId="0" borderId="11" xfId="0" applyNumberFormat="1" applyFont="1" applyBorder="1" applyAlignment="1" applyProtection="1">
      <alignment horizontal="left" vertical="center"/>
      <protection locked="0"/>
    </xf>
    <xf numFmtId="38" fontId="31" fillId="0" borderId="48" xfId="0" applyNumberFormat="1" applyFont="1" applyBorder="1" applyAlignment="1">
      <alignment horizontal="center" vertical="center"/>
    </xf>
    <xf numFmtId="0" fontId="17" fillId="0" borderId="0" xfId="12" applyFont="1" applyAlignment="1">
      <alignment horizontal="right" vertical="center"/>
    </xf>
    <xf numFmtId="0" fontId="17" fillId="0" borderId="3" xfId="12" applyFont="1" applyBorder="1" applyAlignment="1">
      <alignment horizontal="center" vertical="center" wrapText="1"/>
    </xf>
    <xf numFmtId="38" fontId="18" fillId="0" borderId="0" xfId="0" applyNumberFormat="1" applyFont="1" applyAlignment="1">
      <alignment horizontal="center" vertical="center"/>
    </xf>
    <xf numFmtId="38" fontId="18" fillId="0" borderId="0" xfId="0" applyNumberFormat="1" applyFont="1" applyAlignment="1">
      <alignment horizontal="right" vertical="center"/>
    </xf>
    <xf numFmtId="38" fontId="21" fillId="0" borderId="53" xfId="0" applyNumberFormat="1" applyFont="1" applyBorder="1" applyAlignment="1">
      <alignment horizontal="center" vertical="center"/>
    </xf>
    <xf numFmtId="38" fontId="21" fillId="0" borderId="56" xfId="0" applyNumberFormat="1" applyFont="1" applyBorder="1" applyAlignment="1">
      <alignment horizontal="center" vertical="center"/>
    </xf>
    <xf numFmtId="38" fontId="19" fillId="2" borderId="38" xfId="0" applyNumberFormat="1" applyFont="1" applyFill="1" applyBorder="1" applyAlignment="1" applyProtection="1">
      <alignment horizontal="right" vertical="center"/>
      <protection locked="0"/>
    </xf>
    <xf numFmtId="38" fontId="19" fillId="2" borderId="20" xfId="0" applyNumberFormat="1" applyFont="1" applyFill="1" applyBorder="1" applyAlignment="1" applyProtection="1">
      <alignment horizontal="right" vertical="center"/>
      <protection locked="0"/>
    </xf>
    <xf numFmtId="38" fontId="16" fillId="2" borderId="20" xfId="0" applyNumberFormat="1" applyFont="1" applyFill="1" applyBorder="1" applyAlignment="1" applyProtection="1">
      <alignment horizontal="right" vertical="center"/>
      <protection locked="0"/>
    </xf>
    <xf numFmtId="38" fontId="16" fillId="2" borderId="22" xfId="0" applyNumberFormat="1" applyFont="1" applyFill="1" applyBorder="1" applyAlignment="1" applyProtection="1">
      <alignment horizontal="right" vertical="center"/>
      <protection locked="0"/>
    </xf>
    <xf numFmtId="38" fontId="19" fillId="2" borderId="59" xfId="0" applyNumberFormat="1" applyFont="1" applyFill="1" applyBorder="1" applyAlignment="1" applyProtection="1">
      <alignment horizontal="right" vertical="center"/>
      <protection locked="0"/>
    </xf>
    <xf numFmtId="38" fontId="19" fillId="2" borderId="58" xfId="0" applyNumberFormat="1" applyFont="1" applyFill="1" applyBorder="1" applyAlignment="1" applyProtection="1">
      <alignment horizontal="right" vertical="center"/>
      <protection locked="0"/>
    </xf>
    <xf numFmtId="38" fontId="16" fillId="2" borderId="58" xfId="0" applyNumberFormat="1" applyFont="1" applyFill="1" applyBorder="1" applyAlignment="1" applyProtection="1">
      <alignment horizontal="right" vertical="center"/>
      <protection locked="0"/>
    </xf>
    <xf numFmtId="38" fontId="16" fillId="2" borderId="56" xfId="0" applyNumberFormat="1" applyFont="1" applyFill="1" applyBorder="1" applyAlignment="1" applyProtection="1">
      <alignment horizontal="right" vertical="center"/>
      <protection locked="0"/>
    </xf>
    <xf numFmtId="38" fontId="19" fillId="2" borderId="57" xfId="0" applyNumberFormat="1" applyFont="1" applyFill="1" applyBorder="1" applyAlignment="1" applyProtection="1">
      <alignment horizontal="right" vertical="center"/>
      <protection locked="0"/>
    </xf>
    <xf numFmtId="38" fontId="19" fillId="2" borderId="41" xfId="0" applyNumberFormat="1" applyFont="1" applyFill="1" applyBorder="1" applyAlignment="1" applyProtection="1">
      <alignment horizontal="right" vertical="center"/>
      <protection locked="0"/>
    </xf>
    <xf numFmtId="38" fontId="16" fillId="2" borderId="53" xfId="0" applyNumberFormat="1" applyFont="1" applyFill="1" applyBorder="1" applyAlignment="1" applyProtection="1">
      <alignment horizontal="right" vertical="center"/>
      <protection locked="0"/>
    </xf>
    <xf numFmtId="38" fontId="19" fillId="0" borderId="8" xfId="0" applyNumberFormat="1" applyFont="1" applyBorder="1" applyAlignment="1" applyProtection="1">
      <alignment horizontal="right" vertical="center"/>
      <protection locked="0"/>
    </xf>
    <xf numFmtId="38" fontId="19" fillId="0" borderId="3" xfId="0" applyNumberFormat="1" applyFont="1" applyBorder="1" applyAlignment="1" applyProtection="1">
      <alignment horizontal="right" vertical="center"/>
      <protection locked="0"/>
    </xf>
    <xf numFmtId="38" fontId="16" fillId="0" borderId="3" xfId="0" applyNumberFormat="1" applyFont="1" applyBorder="1" applyAlignment="1" applyProtection="1">
      <alignment horizontal="right" vertical="center"/>
      <protection locked="0"/>
    </xf>
    <xf numFmtId="38" fontId="16" fillId="0" borderId="48" xfId="0" applyNumberFormat="1" applyFont="1" applyBorder="1" applyAlignment="1" applyProtection="1">
      <alignment horizontal="right" vertical="center"/>
      <protection locked="0"/>
    </xf>
    <xf numFmtId="177" fontId="16" fillId="0" borderId="33" xfId="0" applyNumberFormat="1" applyFont="1" applyBorder="1" applyAlignment="1">
      <alignment horizontal="center" vertical="center"/>
    </xf>
    <xf numFmtId="38" fontId="16" fillId="0" borderId="3" xfId="0" applyNumberFormat="1" applyFont="1" applyBorder="1" applyAlignment="1">
      <alignment horizontal="center" vertical="center" wrapText="1"/>
    </xf>
    <xf numFmtId="38" fontId="16" fillId="0" borderId="1" xfId="0" applyNumberFormat="1" applyFont="1" applyBorder="1" applyAlignment="1">
      <alignment horizontal="center" vertical="center"/>
    </xf>
    <xf numFmtId="38" fontId="16" fillId="0" borderId="48" xfId="0" applyNumberFormat="1" applyFont="1" applyBorder="1" applyAlignment="1">
      <alignment horizontal="center" vertical="center" wrapText="1"/>
    </xf>
    <xf numFmtId="38" fontId="16" fillId="0" borderId="48" xfId="0" applyNumberFormat="1" applyFont="1" applyBorder="1" applyAlignment="1">
      <alignment horizontal="center" vertical="center"/>
    </xf>
    <xf numFmtId="38" fontId="16" fillId="0" borderId="46" xfId="0" applyNumberFormat="1" applyFont="1" applyBorder="1" applyAlignment="1">
      <alignment horizontal="center" vertical="center"/>
    </xf>
    <xf numFmtId="0" fontId="17" fillId="0" borderId="3" xfId="12" applyFont="1" applyBorder="1" applyAlignment="1">
      <alignment horizontal="center" vertical="center"/>
    </xf>
    <xf numFmtId="0" fontId="17" fillId="0" borderId="3" xfId="12" applyFont="1" applyBorder="1" applyAlignment="1">
      <alignment horizontal="justify" vertical="center"/>
    </xf>
    <xf numFmtId="0" fontId="17" fillId="0" borderId="3" xfId="12" applyFont="1" applyBorder="1" applyAlignment="1">
      <alignment horizontal="justify" vertical="center" wrapText="1"/>
    </xf>
    <xf numFmtId="0" fontId="17" fillId="0" borderId="0" xfId="0" applyFont="1"/>
    <xf numFmtId="38" fontId="16" fillId="2" borderId="3" xfId="0" applyNumberFormat="1" applyFont="1" applyFill="1" applyBorder="1" applyAlignment="1">
      <alignment horizontal="right" vertical="center"/>
    </xf>
    <xf numFmtId="38" fontId="16" fillId="0" borderId="0" xfId="0" applyNumberFormat="1" applyFont="1" applyAlignment="1">
      <alignment vertical="center"/>
    </xf>
    <xf numFmtId="176" fontId="17" fillId="0" borderId="3" xfId="12" applyNumberFormat="1" applyFont="1" applyBorder="1" applyAlignment="1">
      <alignment horizontal="center" vertical="center"/>
    </xf>
    <xf numFmtId="176" fontId="17" fillId="2" borderId="3" xfId="12" applyNumberFormat="1" applyFont="1" applyFill="1" applyBorder="1" applyAlignment="1">
      <alignment horizontal="right" vertical="center"/>
    </xf>
    <xf numFmtId="0" fontId="32" fillId="0" borderId="0" xfId="0" applyFont="1"/>
    <xf numFmtId="176" fontId="16" fillId="0" borderId="0" xfId="0" applyNumberFormat="1" applyFont="1" applyAlignment="1">
      <alignment horizontal="right" vertical="center"/>
    </xf>
    <xf numFmtId="179" fontId="18" fillId="2" borderId="2" xfId="0" applyNumberFormat="1" applyFont="1" applyFill="1" applyBorder="1" applyAlignment="1" applyProtection="1">
      <alignment vertical="center"/>
      <protection locked="0"/>
    </xf>
    <xf numFmtId="176" fontId="16" fillId="0" borderId="0" xfId="0" applyNumberFormat="1" applyFont="1" applyAlignment="1">
      <alignment vertical="center"/>
    </xf>
    <xf numFmtId="176" fontId="18" fillId="2" borderId="13" xfId="0" applyNumberFormat="1" applyFont="1" applyFill="1" applyBorder="1" applyAlignment="1" applyProtection="1">
      <alignment vertical="center"/>
      <protection locked="0"/>
    </xf>
    <xf numFmtId="179" fontId="26" fillId="2" borderId="13" xfId="0" applyNumberFormat="1" applyFont="1" applyFill="1" applyBorder="1" applyAlignment="1" applyProtection="1">
      <alignment horizontal="left" vertical="center" wrapText="1"/>
      <protection locked="0"/>
    </xf>
    <xf numFmtId="179" fontId="18" fillId="0" borderId="13" xfId="0" applyNumberFormat="1" applyFont="1" applyBorder="1" applyAlignment="1">
      <alignment horizontal="left" vertical="center" wrapText="1"/>
    </xf>
    <xf numFmtId="49" fontId="18" fillId="3" borderId="0" xfId="0" applyNumberFormat="1" applyFont="1" applyFill="1" applyAlignment="1">
      <alignment horizontal="left" vertical="center" wrapText="1"/>
    </xf>
    <xf numFmtId="179" fontId="18" fillId="0" borderId="13" xfId="0" applyNumberFormat="1" applyFont="1" applyBorder="1" applyAlignment="1">
      <alignment horizontal="left" vertical="center"/>
    </xf>
    <xf numFmtId="179" fontId="18" fillId="2" borderId="13" xfId="0" applyNumberFormat="1" applyFont="1" applyFill="1" applyBorder="1" applyAlignment="1" applyProtection="1">
      <alignment horizontal="left" vertical="center"/>
      <protection locked="0"/>
    </xf>
    <xf numFmtId="176" fontId="18" fillId="0" borderId="0" xfId="0" applyNumberFormat="1" applyFont="1" applyAlignment="1">
      <alignment horizontal="left" vertical="center"/>
    </xf>
    <xf numFmtId="49" fontId="18" fillId="2" borderId="13" xfId="0" applyNumberFormat="1" applyFont="1" applyFill="1" applyBorder="1" applyAlignment="1" applyProtection="1">
      <alignment horizontal="left" vertical="center"/>
      <protection locked="0"/>
    </xf>
    <xf numFmtId="176" fontId="18" fillId="0" borderId="0" xfId="0" applyNumberFormat="1" applyFont="1" applyAlignment="1">
      <alignment horizontal="center" vertical="center"/>
    </xf>
    <xf numFmtId="176" fontId="18" fillId="0" borderId="0" xfId="0" applyNumberFormat="1" applyFont="1" applyAlignment="1">
      <alignment vertical="center"/>
    </xf>
    <xf numFmtId="176" fontId="16" fillId="0" borderId="15" xfId="0" applyNumberFormat="1" applyFont="1" applyBorder="1" applyAlignment="1">
      <alignment horizontal="center" vertical="center"/>
    </xf>
    <xf numFmtId="176" fontId="16" fillId="0" borderId="3" xfId="0" applyNumberFormat="1" applyFont="1" applyBorder="1" applyAlignment="1">
      <alignment horizontal="center" vertical="center"/>
    </xf>
    <xf numFmtId="176" fontId="18" fillId="2" borderId="61" xfId="0" applyNumberFormat="1" applyFont="1" applyFill="1" applyBorder="1" applyAlignment="1" applyProtection="1">
      <alignment horizontal="left" vertical="center"/>
      <protection locked="0"/>
    </xf>
    <xf numFmtId="176" fontId="18" fillId="2" borderId="17" xfId="0" applyNumberFormat="1" applyFont="1" applyFill="1" applyBorder="1" applyAlignment="1" applyProtection="1">
      <alignment horizontal="left" vertical="center"/>
      <protection locked="0"/>
    </xf>
    <xf numFmtId="176" fontId="16" fillId="3" borderId="3" xfId="0" applyNumberFormat="1" applyFont="1" applyFill="1" applyBorder="1" applyAlignment="1">
      <alignment horizontal="center" vertical="center"/>
    </xf>
    <xf numFmtId="49" fontId="18" fillId="2" borderId="16" xfId="0" applyNumberFormat="1" applyFont="1" applyFill="1" applyBorder="1" applyAlignment="1" applyProtection="1">
      <alignment horizontal="left" vertical="center"/>
      <protection locked="0"/>
    </xf>
    <xf numFmtId="176" fontId="18" fillId="2" borderId="11" xfId="0" applyNumberFormat="1" applyFont="1" applyFill="1" applyBorder="1" applyAlignment="1" applyProtection="1">
      <alignment horizontal="left" vertical="center"/>
      <protection locked="0"/>
    </xf>
    <xf numFmtId="176" fontId="16" fillId="0" borderId="0" xfId="0" applyNumberFormat="1" applyFont="1" applyAlignment="1">
      <alignment horizontal="left" vertical="center" wrapText="1"/>
    </xf>
    <xf numFmtId="176" fontId="16" fillId="3" borderId="13" xfId="0" applyNumberFormat="1" applyFont="1" applyFill="1" applyBorder="1" applyAlignment="1">
      <alignment horizontal="right" vertical="center"/>
    </xf>
    <xf numFmtId="49" fontId="21" fillId="0" borderId="3" xfId="0" applyNumberFormat="1" applyFont="1" applyBorder="1" applyAlignment="1">
      <alignment horizontal="right" vertical="center" wrapText="1" shrinkToFit="1"/>
    </xf>
    <xf numFmtId="0" fontId="17" fillId="0" borderId="0" xfId="0" applyFont="1" applyAlignment="1">
      <alignment vertical="center"/>
    </xf>
    <xf numFmtId="0" fontId="17" fillId="0" borderId="0" xfId="0" applyFont="1" applyAlignment="1">
      <alignment horizontal="right" vertical="center"/>
    </xf>
    <xf numFmtId="176" fontId="16" fillId="2" borderId="0" xfId="0" applyNumberFormat="1" applyFont="1" applyFill="1" applyAlignment="1">
      <alignment vertical="center"/>
    </xf>
    <xf numFmtId="49" fontId="17" fillId="0" borderId="0" xfId="0" applyNumberFormat="1" applyFont="1"/>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17" fillId="0" borderId="0" xfId="0" applyFont="1" applyAlignment="1">
      <alignment vertical="center" wrapText="1"/>
    </xf>
    <xf numFmtId="176" fontId="16" fillId="0" borderId="15" xfId="0" applyNumberFormat="1" applyFont="1" applyBorder="1" applyAlignment="1">
      <alignment horizontal="center" vertical="center"/>
    </xf>
    <xf numFmtId="176" fontId="16" fillId="0" borderId="2" xfId="0" applyNumberFormat="1" applyFont="1" applyBorder="1" applyAlignment="1">
      <alignment horizontal="center" vertical="center"/>
    </xf>
    <xf numFmtId="176" fontId="16" fillId="0" borderId="20" xfId="0" applyNumberFormat="1" applyFont="1" applyBorder="1" applyAlignment="1">
      <alignment horizontal="center" vertical="center"/>
    </xf>
    <xf numFmtId="176" fontId="18" fillId="2" borderId="21" xfId="0" applyNumberFormat="1" applyFont="1" applyFill="1" applyBorder="1" applyAlignment="1" applyProtection="1">
      <alignment horizontal="left" vertical="center"/>
      <protection locked="0"/>
    </xf>
    <xf numFmtId="176" fontId="18" fillId="2" borderId="27" xfId="0" applyNumberFormat="1" applyFont="1" applyFill="1" applyBorder="1" applyAlignment="1" applyProtection="1">
      <alignment horizontal="left" vertical="center"/>
      <protection locked="0"/>
    </xf>
    <xf numFmtId="176" fontId="18" fillId="2" borderId="22" xfId="0" applyNumberFormat="1" applyFont="1" applyFill="1" applyBorder="1" applyAlignment="1" applyProtection="1">
      <alignment horizontal="left" vertical="center"/>
      <protection locked="0"/>
    </xf>
    <xf numFmtId="176" fontId="18" fillId="2" borderId="6" xfId="0" applyNumberFormat="1" applyFont="1" applyFill="1" applyBorder="1" applyAlignment="1" applyProtection="1">
      <alignment horizontal="left" vertical="center" wrapText="1"/>
      <protection locked="0"/>
    </xf>
    <xf numFmtId="176" fontId="18" fillId="2" borderId="17" xfId="0" applyNumberFormat="1" applyFont="1" applyFill="1" applyBorder="1" applyAlignment="1" applyProtection="1">
      <alignment horizontal="left" vertical="center" wrapText="1"/>
      <protection locked="0"/>
    </xf>
    <xf numFmtId="176" fontId="18" fillId="2" borderId="11" xfId="0" applyNumberFormat="1" applyFont="1" applyFill="1" applyBorder="1" applyAlignment="1" applyProtection="1">
      <alignment horizontal="left" vertical="center" wrapText="1"/>
      <protection locked="0"/>
    </xf>
    <xf numFmtId="176" fontId="16" fillId="3" borderId="3" xfId="0" applyNumberFormat="1" applyFont="1" applyFill="1" applyBorder="1" applyAlignment="1">
      <alignment horizontal="center" vertical="center"/>
    </xf>
    <xf numFmtId="49" fontId="18" fillId="2" borderId="16" xfId="0" applyNumberFormat="1" applyFont="1" applyFill="1" applyBorder="1" applyAlignment="1" applyProtection="1">
      <alignment horizontal="left" vertical="center"/>
      <protection locked="0"/>
    </xf>
    <xf numFmtId="49" fontId="18" fillId="2" borderId="13"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18" fillId="2" borderId="60" xfId="0" applyNumberFormat="1" applyFont="1" applyFill="1" applyBorder="1" applyAlignment="1" applyProtection="1">
      <alignment horizontal="left" vertical="center"/>
      <protection locked="0"/>
    </xf>
    <xf numFmtId="49" fontId="18" fillId="2" borderId="27" xfId="0" applyNumberFormat="1" applyFont="1" applyFill="1" applyBorder="1" applyAlignment="1" applyProtection="1">
      <alignment horizontal="left" vertical="center"/>
      <protection locked="0"/>
    </xf>
    <xf numFmtId="49" fontId="18" fillId="2" borderId="2" xfId="0" applyNumberFormat="1" applyFont="1" applyFill="1" applyBorder="1" applyAlignment="1" applyProtection="1">
      <alignment horizontal="left" vertical="center"/>
      <protection locked="0"/>
    </xf>
    <xf numFmtId="176" fontId="34" fillId="2" borderId="13" xfId="0" applyNumberFormat="1" applyFont="1" applyFill="1" applyBorder="1" applyAlignment="1" applyProtection="1">
      <alignment horizontal="left" vertical="center"/>
      <protection locked="0"/>
    </xf>
    <xf numFmtId="176" fontId="18" fillId="2" borderId="2" xfId="0" applyNumberFormat="1" applyFont="1" applyFill="1" applyBorder="1" applyAlignment="1" applyProtection="1">
      <alignment horizontal="left" vertical="center"/>
      <protection locked="0"/>
    </xf>
    <xf numFmtId="49" fontId="18" fillId="2" borderId="2" xfId="0" applyNumberFormat="1" applyFont="1" applyFill="1" applyBorder="1" applyAlignment="1" applyProtection="1">
      <alignment horizontal="left" vertical="center" wrapText="1"/>
      <protection locked="0"/>
    </xf>
    <xf numFmtId="49" fontId="34" fillId="2" borderId="2" xfId="0" applyNumberFormat="1" applyFont="1" applyFill="1" applyBorder="1" applyAlignment="1" applyProtection="1">
      <alignment horizontal="left" vertical="center" wrapText="1"/>
      <protection locked="0"/>
    </xf>
    <xf numFmtId="179" fontId="18" fillId="2" borderId="2" xfId="0" applyNumberFormat="1" applyFont="1" applyFill="1" applyBorder="1" applyAlignment="1" applyProtection="1">
      <alignment horizontal="left" vertical="center"/>
      <protection locked="0"/>
    </xf>
    <xf numFmtId="179" fontId="26" fillId="2" borderId="2" xfId="0" applyNumberFormat="1" applyFont="1" applyFill="1" applyBorder="1" applyAlignment="1" applyProtection="1">
      <alignment horizontal="left" vertical="center"/>
      <protection locked="0"/>
    </xf>
    <xf numFmtId="177" fontId="16" fillId="0" borderId="33" xfId="0" applyNumberFormat="1" applyFont="1" applyBorder="1" applyAlignment="1">
      <alignment horizontal="center" vertical="center"/>
    </xf>
    <xf numFmtId="177" fontId="16" fillId="0" borderId="19" xfId="0" applyNumberFormat="1" applyFont="1" applyBorder="1" applyAlignment="1">
      <alignment horizontal="center" vertical="center"/>
    </xf>
    <xf numFmtId="38" fontId="16" fillId="0" borderId="3" xfId="0" applyNumberFormat="1" applyFont="1" applyBorder="1" applyAlignment="1">
      <alignment horizontal="center" vertical="center" wrapText="1"/>
    </xf>
    <xf numFmtId="38" fontId="16" fillId="0" borderId="26" xfId="0" applyNumberFormat="1" applyFont="1" applyBorder="1" applyAlignment="1">
      <alignment horizontal="center" vertical="center"/>
    </xf>
    <xf numFmtId="38" fontId="16" fillId="0" borderId="1" xfId="0" applyNumberFormat="1" applyFont="1" applyBorder="1" applyAlignment="1">
      <alignment horizontal="center" vertical="center"/>
    </xf>
    <xf numFmtId="38" fontId="16" fillId="0" borderId="28" xfId="0" applyNumberFormat="1" applyFont="1" applyBorder="1" applyAlignment="1">
      <alignment horizontal="center" vertical="center"/>
    </xf>
    <xf numFmtId="38" fontId="16" fillId="0" borderId="30" xfId="0" applyNumberFormat="1" applyFont="1" applyBorder="1" applyAlignment="1">
      <alignment horizontal="center" vertical="center"/>
    </xf>
    <xf numFmtId="38" fontId="16" fillId="0" borderId="12" xfId="0" applyNumberFormat="1" applyFont="1" applyBorder="1" applyAlignment="1">
      <alignment horizontal="center" vertical="center"/>
    </xf>
    <xf numFmtId="38" fontId="16" fillId="0" borderId="35" xfId="0" applyNumberFormat="1" applyFont="1" applyBorder="1" applyAlignment="1">
      <alignment horizontal="center" vertical="center"/>
    </xf>
    <xf numFmtId="38" fontId="16" fillId="0" borderId="11" xfId="0" applyNumberFormat="1" applyFont="1" applyBorder="1" applyAlignment="1">
      <alignment horizontal="center" vertical="center"/>
    </xf>
    <xf numFmtId="38" fontId="21" fillId="0" borderId="35" xfId="0" applyNumberFormat="1" applyFont="1" applyBorder="1" applyAlignment="1">
      <alignment horizontal="center" vertical="center" wrapText="1"/>
    </xf>
    <xf numFmtId="38" fontId="21" fillId="0" borderId="11" xfId="0" applyNumberFormat="1" applyFont="1" applyBorder="1" applyAlignment="1">
      <alignment horizontal="center" vertical="center" wrapText="1"/>
    </xf>
    <xf numFmtId="38" fontId="16" fillId="0" borderId="8" xfId="0" applyNumberFormat="1" applyFont="1" applyBorder="1" applyAlignment="1">
      <alignment horizontal="center" vertical="center" wrapText="1"/>
    </xf>
    <xf numFmtId="38" fontId="16" fillId="0" borderId="35" xfId="0" applyNumberFormat="1" applyFont="1" applyBorder="1" applyAlignment="1">
      <alignment horizontal="center" vertical="center" wrapText="1"/>
    </xf>
    <xf numFmtId="38" fontId="16" fillId="0" borderId="11" xfId="0" applyNumberFormat="1" applyFont="1" applyBorder="1" applyAlignment="1">
      <alignment horizontal="center" vertical="center" wrapText="1"/>
    </xf>
    <xf numFmtId="38" fontId="22" fillId="0" borderId="35" xfId="0" applyNumberFormat="1" applyFont="1" applyBorder="1" applyAlignment="1">
      <alignment horizontal="center" vertical="center" wrapText="1"/>
    </xf>
    <xf numFmtId="38" fontId="22" fillId="0" borderId="11" xfId="0" applyNumberFormat="1" applyFont="1" applyBorder="1" applyAlignment="1">
      <alignment horizontal="center" vertical="center" wrapText="1"/>
    </xf>
    <xf numFmtId="49" fontId="17" fillId="0" borderId="0" xfId="0" applyNumberFormat="1" applyFont="1" applyAlignment="1">
      <alignment horizontal="left" vertical="center" wrapText="1"/>
    </xf>
    <xf numFmtId="38" fontId="22" fillId="0" borderId="36" xfId="0" applyNumberFormat="1" applyFont="1" applyBorder="1" applyAlignment="1">
      <alignment horizontal="center" vertical="center" wrapText="1"/>
    </xf>
    <xf numFmtId="177" fontId="16" fillId="0" borderId="32" xfId="0" applyNumberFormat="1" applyFont="1" applyBorder="1" applyAlignment="1">
      <alignment horizontal="center" vertical="center"/>
    </xf>
    <xf numFmtId="38" fontId="16" fillId="0" borderId="30" xfId="0" applyNumberFormat="1" applyFont="1" applyBorder="1" applyAlignment="1">
      <alignment horizontal="center" vertical="center" shrinkToFit="1"/>
    </xf>
    <xf numFmtId="38" fontId="16" fillId="0" borderId="34" xfId="0" applyNumberFormat="1" applyFont="1" applyBorder="1" applyAlignment="1">
      <alignment horizontal="center" vertical="center" shrinkToFit="1"/>
    </xf>
    <xf numFmtId="38" fontId="16" fillId="0" borderId="35" xfId="0" applyNumberFormat="1" applyFont="1" applyBorder="1" applyAlignment="1">
      <alignment horizontal="center" vertical="center" shrinkToFit="1"/>
    </xf>
    <xf numFmtId="38" fontId="16" fillId="0" borderId="36" xfId="0" applyNumberFormat="1" applyFont="1" applyBorder="1" applyAlignment="1">
      <alignment horizontal="center" vertical="center" shrinkToFit="1"/>
    </xf>
    <xf numFmtId="38" fontId="16" fillId="0" borderId="46" xfId="0" applyNumberFormat="1" applyFont="1" applyBorder="1" applyAlignment="1">
      <alignment horizontal="center" vertical="center" wrapText="1"/>
    </xf>
    <xf numFmtId="38" fontId="16" fillId="0" borderId="42" xfId="0" applyNumberFormat="1" applyFont="1" applyBorder="1" applyAlignment="1">
      <alignment horizontal="center" vertical="center" wrapText="1"/>
    </xf>
    <xf numFmtId="38" fontId="16" fillId="0" borderId="47" xfId="0" applyNumberFormat="1" applyFont="1" applyBorder="1" applyAlignment="1">
      <alignment horizontal="center" vertical="center" wrapText="1"/>
    </xf>
    <xf numFmtId="38" fontId="16" fillId="0" borderId="36" xfId="0" applyNumberFormat="1" applyFont="1" applyBorder="1" applyAlignment="1">
      <alignment horizontal="center" vertical="center" wrapText="1"/>
    </xf>
    <xf numFmtId="38" fontId="16" fillId="0" borderId="54" xfId="0" applyNumberFormat="1" applyFont="1" applyBorder="1" applyAlignment="1">
      <alignment horizontal="center" vertical="center" wrapText="1"/>
    </xf>
    <xf numFmtId="38" fontId="16" fillId="0" borderId="55" xfId="0" applyNumberFormat="1" applyFont="1" applyBorder="1" applyAlignment="1">
      <alignment horizontal="center" vertical="center" wrapText="1"/>
    </xf>
    <xf numFmtId="38" fontId="16" fillId="0" borderId="48" xfId="0" applyNumberFormat="1" applyFont="1" applyBorder="1" applyAlignment="1">
      <alignment horizontal="center" vertical="center" wrapText="1"/>
    </xf>
    <xf numFmtId="38" fontId="16" fillId="0" borderId="8" xfId="0" applyNumberFormat="1" applyFont="1" applyBorder="1" applyAlignment="1">
      <alignment horizontal="center" vertical="center"/>
    </xf>
    <xf numFmtId="38" fontId="16" fillId="0" borderId="48" xfId="0" applyNumberFormat="1" applyFont="1" applyBorder="1" applyAlignment="1">
      <alignment horizontal="center" vertical="center"/>
    </xf>
    <xf numFmtId="38" fontId="16" fillId="0" borderId="46" xfId="0" applyNumberFormat="1" applyFont="1" applyBorder="1" applyAlignment="1">
      <alignment horizontal="center" vertical="center"/>
    </xf>
    <xf numFmtId="38" fontId="16" fillId="0" borderId="42" xfId="0" applyNumberFormat="1" applyFont="1" applyBorder="1" applyAlignment="1">
      <alignment horizontal="center" vertical="center"/>
    </xf>
    <xf numFmtId="38" fontId="16" fillId="0" borderId="47" xfId="0" applyNumberFormat="1" applyFont="1" applyBorder="1" applyAlignment="1">
      <alignment horizontal="center" vertical="center"/>
    </xf>
    <xf numFmtId="38" fontId="16" fillId="0" borderId="31" xfId="0" applyNumberFormat="1" applyFont="1" applyBorder="1" applyAlignment="1">
      <alignment horizontal="center" vertical="center"/>
    </xf>
    <xf numFmtId="38" fontId="16" fillId="0" borderId="39" xfId="0" applyNumberFormat="1" applyFont="1" applyBorder="1" applyAlignment="1">
      <alignment horizontal="center" vertical="center"/>
    </xf>
    <xf numFmtId="38" fontId="16" fillId="0" borderId="37" xfId="0" applyNumberFormat="1" applyFont="1" applyBorder="1" applyAlignment="1">
      <alignment horizontal="center" vertical="center"/>
    </xf>
    <xf numFmtId="0" fontId="17" fillId="0" borderId="0" xfId="0" applyFont="1" applyAlignment="1">
      <alignment vertical="center"/>
    </xf>
    <xf numFmtId="38" fontId="22" fillId="0" borderId="8" xfId="0" applyNumberFormat="1" applyFont="1" applyBorder="1" applyAlignment="1">
      <alignment horizontal="center" vertical="center" wrapText="1"/>
    </xf>
    <xf numFmtId="38" fontId="22" fillId="0" borderId="48" xfId="0" applyNumberFormat="1" applyFont="1" applyBorder="1" applyAlignment="1">
      <alignment horizontal="center" vertical="center" wrapText="1"/>
    </xf>
    <xf numFmtId="177" fontId="16" fillId="0" borderId="25" xfId="0" applyNumberFormat="1" applyFont="1" applyBorder="1" applyAlignment="1">
      <alignment horizontal="center" vertical="center"/>
    </xf>
    <xf numFmtId="177" fontId="16" fillId="0" borderId="44" xfId="0" applyNumberFormat="1" applyFont="1" applyBorder="1" applyAlignment="1">
      <alignment horizontal="center" vertical="center"/>
    </xf>
    <xf numFmtId="0" fontId="17" fillId="0" borderId="0" xfId="0" applyFont="1" applyAlignment="1">
      <alignment horizontal="right" vertical="center"/>
    </xf>
    <xf numFmtId="177" fontId="16" fillId="0" borderId="25" xfId="0" applyNumberFormat="1" applyFont="1" applyBorder="1" applyAlignment="1">
      <alignment horizontal="center" vertical="center" shrinkToFit="1"/>
    </xf>
    <xf numFmtId="177" fontId="16" fillId="0" borderId="44" xfId="0" applyNumberFormat="1" applyFont="1" applyBorder="1" applyAlignment="1">
      <alignment horizontal="center" vertical="center" shrinkToFit="1"/>
    </xf>
    <xf numFmtId="38" fontId="16" fillId="0" borderId="7" xfId="0" applyNumberFormat="1" applyFont="1" applyBorder="1" applyAlignment="1">
      <alignment horizontal="center" vertical="center" wrapText="1"/>
    </xf>
    <xf numFmtId="38" fontId="16" fillId="0" borderId="43" xfId="0" applyNumberFormat="1" applyFont="1" applyBorder="1" applyAlignment="1">
      <alignment horizontal="center" vertical="center"/>
    </xf>
    <xf numFmtId="38" fontId="17" fillId="0" borderId="8" xfId="0" applyNumberFormat="1" applyFont="1" applyBorder="1" applyAlignment="1">
      <alignment horizontal="center" vertical="center" wrapText="1"/>
    </xf>
    <xf numFmtId="38" fontId="17" fillId="0" borderId="48" xfId="0" applyNumberFormat="1" applyFont="1" applyBorder="1" applyAlignment="1">
      <alignment horizontal="center" vertical="center"/>
    </xf>
    <xf numFmtId="38" fontId="16" fillId="0" borderId="7" xfId="0" applyNumberFormat="1" applyFont="1" applyBorder="1" applyAlignment="1">
      <alignment horizontal="center" vertical="center"/>
    </xf>
    <xf numFmtId="38" fontId="17" fillId="0" borderId="48" xfId="0" applyNumberFormat="1" applyFont="1" applyBorder="1" applyAlignment="1">
      <alignment horizontal="center" vertical="center" wrapText="1"/>
    </xf>
    <xf numFmtId="38" fontId="16" fillId="0" borderId="4" xfId="0" applyNumberFormat="1" applyFont="1" applyBorder="1" applyAlignment="1">
      <alignment horizontal="center" vertical="center"/>
    </xf>
    <xf numFmtId="38" fontId="16" fillId="0" borderId="5" xfId="0" applyNumberFormat="1" applyFont="1" applyBorder="1" applyAlignment="1">
      <alignment horizontal="center" vertical="center"/>
    </xf>
    <xf numFmtId="0" fontId="17" fillId="0" borderId="0" xfId="0" applyFont="1" applyAlignment="1">
      <alignment horizontal="left" vertical="center"/>
    </xf>
    <xf numFmtId="38" fontId="16" fillId="0" borderId="23" xfId="0" applyNumberFormat="1" applyFont="1" applyBorder="1" applyAlignment="1">
      <alignment horizontal="center" vertical="center"/>
    </xf>
    <xf numFmtId="38" fontId="16" fillId="0" borderId="34" xfId="0" applyNumberFormat="1" applyFont="1" applyBorder="1" applyAlignment="1">
      <alignment horizontal="center" vertical="center"/>
    </xf>
    <xf numFmtId="38" fontId="16" fillId="0" borderId="36" xfId="0" applyNumberFormat="1" applyFont="1" applyBorder="1" applyAlignment="1">
      <alignment horizontal="center" vertical="center"/>
    </xf>
    <xf numFmtId="38" fontId="16" fillId="0" borderId="15" xfId="0" applyNumberFormat="1" applyFont="1" applyBorder="1" applyAlignment="1">
      <alignment horizontal="left" vertical="center"/>
    </xf>
    <xf numFmtId="38" fontId="16" fillId="0" borderId="20" xfId="0" applyNumberFormat="1" applyFont="1" applyBorder="1" applyAlignment="1">
      <alignment horizontal="left" vertical="center"/>
    </xf>
    <xf numFmtId="38" fontId="16" fillId="0" borderId="40" xfId="0" applyNumberFormat="1" applyFont="1" applyBorder="1" applyAlignment="1">
      <alignment horizontal="center" vertical="center"/>
    </xf>
    <xf numFmtId="38" fontId="16" fillId="0" borderId="41" xfId="0" applyNumberFormat="1" applyFont="1" applyBorder="1" applyAlignment="1">
      <alignment horizontal="center" vertical="center"/>
    </xf>
    <xf numFmtId="0" fontId="17" fillId="0" borderId="3" xfId="12" applyFont="1" applyBorder="1" applyAlignment="1">
      <alignment horizontal="justify" vertical="center"/>
    </xf>
    <xf numFmtId="0" fontId="17" fillId="0" borderId="3" xfId="12" applyFont="1" applyBorder="1" applyAlignment="1">
      <alignment vertical="center" wrapText="1"/>
    </xf>
    <xf numFmtId="0" fontId="9" fillId="0" borderId="3" xfId="0" applyFont="1" applyBorder="1" applyAlignment="1">
      <alignment vertical="center"/>
    </xf>
    <xf numFmtId="176" fontId="17" fillId="0" borderId="6" xfId="12" applyNumberFormat="1" applyFont="1" applyBorder="1" applyAlignment="1">
      <alignment horizontal="center" vertical="center"/>
    </xf>
    <xf numFmtId="176" fontId="17" fillId="0" borderId="11" xfId="12" applyNumberFormat="1" applyFont="1" applyBorder="1" applyAlignment="1">
      <alignment horizontal="center" vertical="center"/>
    </xf>
    <xf numFmtId="176" fontId="17" fillId="0" borderId="17" xfId="12" applyNumberFormat="1" applyFont="1" applyBorder="1" applyAlignment="1">
      <alignment horizontal="center" vertical="center"/>
    </xf>
    <xf numFmtId="0" fontId="17" fillId="0" borderId="0" xfId="12" applyFont="1" applyAlignment="1">
      <alignment horizontal="justify" vertical="center" wrapText="1"/>
    </xf>
    <xf numFmtId="0" fontId="30" fillId="0" borderId="0" xfId="12" applyFont="1" applyAlignment="1">
      <alignment vertical="top"/>
    </xf>
    <xf numFmtId="0" fontId="17" fillId="0" borderId="3" xfId="12" applyFont="1" applyBorder="1" applyAlignment="1">
      <alignment horizontal="center" vertical="center"/>
    </xf>
    <xf numFmtId="0" fontId="17" fillId="0" borderId="3" xfId="12" applyFont="1" applyBorder="1" applyAlignment="1">
      <alignment horizontal="center" vertical="center" textRotation="255"/>
    </xf>
    <xf numFmtId="0" fontId="17" fillId="0" borderId="3" xfId="12" applyFont="1" applyBorder="1" applyAlignment="1">
      <alignment horizontal="justify" vertical="center" wrapText="1"/>
    </xf>
  </cellXfs>
  <cellStyles count="19">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subhead" xfId="5" xr:uid="{00000000-0005-0000-0000-000004000000}"/>
    <cellStyle name="パーセント" xfId="6" builtinId="5"/>
    <cellStyle name="桁区切り" xfId="11" builtinId="6"/>
    <cellStyle name="桁区切り 2" xfId="10" xr:uid="{00000000-0005-0000-0000-000007000000}"/>
    <cellStyle name="標準" xfId="0" builtinId="0"/>
    <cellStyle name="標準 2" xfId="8" xr:uid="{00000000-0005-0000-0000-000009000000}"/>
    <cellStyle name="標準 3" xfId="9" xr:uid="{00000000-0005-0000-0000-00000A000000}"/>
    <cellStyle name="標準 4" xfId="12" xr:uid="{00000000-0005-0000-0000-00000B000000}"/>
    <cellStyle name="標準 5" xfId="13" xr:uid="{00000000-0005-0000-0000-00000C000000}"/>
    <cellStyle name="標準 5 2" xfId="14" xr:uid="{00000000-0005-0000-0000-00000D000000}"/>
    <cellStyle name="標準 5 3" xfId="15" xr:uid="{00000000-0005-0000-0000-00000E000000}"/>
    <cellStyle name="標準 5 3 2" xfId="16" xr:uid="{00000000-0005-0000-0000-00000F000000}"/>
    <cellStyle name="標準 5 3 3" xfId="17" xr:uid="{00000000-0005-0000-0000-000010000000}"/>
    <cellStyle name="標準 6" xfId="18" xr:uid="{A81E01D3-3FF4-4BAA-B4BF-97A3CA9F6798}"/>
    <cellStyle name="未定義" xfId="7" xr:uid="{00000000-0005-0000-0000-00001100000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209550</xdr:colOff>
      <xdr:row>1</xdr:row>
      <xdr:rowOff>28575</xdr:rowOff>
    </xdr:from>
    <xdr:to>
      <xdr:col>17</xdr:col>
      <xdr:colOff>397249</xdr:colOff>
      <xdr:row>44</xdr:row>
      <xdr:rowOff>104775</xdr:rowOff>
    </xdr:to>
    <xdr:sp macro="" textlink="">
      <xdr:nvSpPr>
        <xdr:cNvPr id="2" name="正方形/長方形 1">
          <a:extLst>
            <a:ext uri="{FF2B5EF4-FFF2-40B4-BE49-F238E27FC236}">
              <a16:creationId xmlns:a16="http://schemas.microsoft.com/office/drawing/2014/main" id="{E0F85A39-02D3-4280-ABFF-50D4F62C2029}"/>
            </a:ext>
          </a:extLst>
        </xdr:cNvPr>
        <xdr:cNvSpPr/>
      </xdr:nvSpPr>
      <xdr:spPr>
        <a:xfrm>
          <a:off x="7924800" y="209550"/>
          <a:ext cx="7731499" cy="84867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2000">
              <a:effectLst/>
            </a:rPr>
            <a:t>間違いの無いよう、また空欄が無いように記載をお願いします。</a:t>
          </a:r>
          <a:endParaRPr lang="en-US" altLang="ja-JP" sz="2000">
            <a:effectLst/>
          </a:endParaRPr>
        </a:p>
        <a:p>
          <a:pPr algn="l"/>
          <a:r>
            <a:rPr lang="en-US" altLang="ja-JP" sz="2000">
              <a:effectLst/>
            </a:rPr>
            <a:t>※</a:t>
          </a:r>
          <a:r>
            <a:rPr lang="ja-JP" altLang="en-US" sz="2000">
              <a:effectLst/>
            </a:rPr>
            <a:t>水色セルはすべて記入が必要です。</a:t>
          </a:r>
          <a:endParaRPr lang="en-US" altLang="ja-JP" sz="20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ja-JP" altLang="ja-JP" sz="1400" u="sng">
              <a:solidFill>
                <a:schemeClr val="lt1"/>
              </a:solidFill>
              <a:effectLst/>
              <a:latin typeface="+mn-lt"/>
              <a:ea typeface="+mn-ea"/>
              <a:cs typeface="+mn-cs"/>
            </a:rPr>
            <a:t>水色セル以外については変更等しないでください。</a:t>
          </a:r>
          <a:endParaRPr lang="en-US" altLang="ja-JP" sz="1400" u="sng">
            <a:effectLst/>
          </a:endParaRPr>
        </a:p>
        <a:p>
          <a:pPr marL="285750" indent="-285750" algn="l">
            <a:buFont typeface="Arial" panose="020B0604020202020204" pitchFamily="34" charset="0"/>
            <a:buChar char="•"/>
          </a:pPr>
          <a:r>
            <a:rPr lang="ja-JP" altLang="en-US" sz="1400">
              <a:effectLst/>
            </a:rPr>
            <a:t>再委託契約が認められた場合は本ファイルをコピーの上、再委託先毎に別途作成してください。</a:t>
          </a:r>
          <a:endParaRPr lang="en-US" altLang="ja-JP" sz="1400">
            <a:effectLst/>
          </a:endParaRPr>
        </a:p>
        <a:p>
          <a:pPr marL="285750" indent="-285750" algn="l">
            <a:buFont typeface="Arial" panose="020B0604020202020204" pitchFamily="34" charset="0"/>
            <a:buChar char="•"/>
          </a:pPr>
          <a:r>
            <a:rPr lang="ja-JP" altLang="en-US" sz="1400">
              <a:effectLst/>
            </a:rPr>
            <a:t>再委託額がゼロ円であっても、研究開発項目の分担を受ける場合は、本シートを作成してください。（各費目シートは記入例を削除し、金額がゼロ円となるようにしてください）</a:t>
          </a:r>
          <a:endParaRPr lang="en-US" altLang="ja-JP" sz="1400">
            <a:effectLst/>
          </a:endParaRPr>
        </a:p>
        <a:p>
          <a:pPr marL="285750" indent="-285750" algn="l">
            <a:buFont typeface="Arial" panose="020B0604020202020204" pitchFamily="34" charset="0"/>
            <a:buChar char="•"/>
          </a:pPr>
          <a:endParaRPr lang="en-US" altLang="ja-JP" sz="1600">
            <a:effectLst/>
          </a:endParaRPr>
        </a:p>
        <a:p>
          <a:pPr marL="285750" indent="-285750" algn="l">
            <a:buFont typeface="Arial" panose="020B0604020202020204" pitchFamily="34" charset="0"/>
            <a:buChar char="•"/>
          </a:pPr>
          <a:r>
            <a:rPr lang="ja-JP" altLang="en-US" sz="1200">
              <a:effectLst/>
            </a:rPr>
            <a:t>「実施機関名」：必ず正式名称でご入力ください。</a:t>
          </a:r>
          <a:r>
            <a:rPr lang="ja-JP" altLang="ja-JP" sz="1200" b="0" i="0" u="sng" baseline="0">
              <a:solidFill>
                <a:schemeClr val="lt1"/>
              </a:solidFill>
              <a:effectLst/>
              <a:latin typeface="+mn-lt"/>
              <a:ea typeface="+mn-ea"/>
              <a:cs typeface="+mn-cs"/>
            </a:rPr>
            <a:t>部署名は研究担当者所属・役職欄に</a:t>
          </a:r>
          <a:r>
            <a:rPr lang="ja-JP" altLang="en-US" sz="1200" b="0" i="0" u="sng" baseline="0">
              <a:solidFill>
                <a:schemeClr val="lt1"/>
              </a:solidFill>
              <a:effectLst/>
              <a:latin typeface="+mn-lt"/>
              <a:ea typeface="+mn-ea"/>
              <a:cs typeface="+mn-cs"/>
            </a:rPr>
            <a:t>ご入力ください</a:t>
          </a:r>
          <a:r>
            <a:rPr lang="ja-JP" altLang="ja-JP" sz="1200" b="0" i="0" u="sng" baseline="0">
              <a:solidFill>
                <a:schemeClr val="lt1"/>
              </a:solidFill>
              <a:effectLst/>
              <a:latin typeface="+mn-lt"/>
              <a:ea typeface="+mn-ea"/>
              <a:cs typeface="+mn-cs"/>
            </a:rPr>
            <a:t>。</a:t>
          </a:r>
          <a:endParaRPr lang="en-US" altLang="ja-JP" sz="1200">
            <a:effectLst/>
          </a:endParaRPr>
        </a:p>
        <a:p>
          <a:pPr marL="285750" indent="-285750">
            <a:buFont typeface="Arial" panose="020B0604020202020204" pitchFamily="34" charset="0"/>
            <a:buChar char="•"/>
          </a:pPr>
          <a:r>
            <a:rPr lang="ja-JP" altLang="en-US" sz="1200">
              <a:effectLst/>
            </a:rPr>
            <a:t>「大学等／企業等の区分」：</a:t>
          </a:r>
          <a:r>
            <a:rPr kumimoji="1" lang="ja-JP" altLang="ja-JP" sz="1200">
              <a:solidFill>
                <a:schemeClr val="lt1"/>
              </a:solidFill>
              <a:effectLst/>
              <a:latin typeface="+mn-lt"/>
              <a:ea typeface="+mn-ea"/>
              <a:cs typeface="+mn-cs"/>
            </a:rPr>
            <a:t>「大学等」とは、以下に掲げる研究機関</a:t>
          </a:r>
          <a:r>
            <a:rPr kumimoji="1" lang="ja-JP" altLang="en-US" sz="1200">
              <a:solidFill>
                <a:schemeClr val="lt1"/>
              </a:solidFill>
              <a:effectLst/>
              <a:latin typeface="+mn-lt"/>
              <a:ea typeface="+mn-ea"/>
              <a:cs typeface="+mn-cs"/>
            </a:rPr>
            <a:t>、</a:t>
          </a:r>
          <a:r>
            <a:rPr kumimoji="1" lang="ja-JP" altLang="ja-JP" sz="1200">
              <a:solidFill>
                <a:schemeClr val="lt1"/>
              </a:solidFill>
              <a:effectLst/>
              <a:latin typeface="+mn-lt"/>
              <a:ea typeface="+mn-ea"/>
              <a:cs typeface="+mn-cs"/>
            </a:rPr>
            <a:t>「企業等」とは、「大学等」以外の研究機関</a:t>
          </a:r>
          <a:r>
            <a:rPr kumimoji="1" lang="ja-JP" altLang="en-US" sz="1200">
              <a:solidFill>
                <a:schemeClr val="lt1"/>
              </a:solidFill>
              <a:effectLst/>
              <a:latin typeface="+mn-lt"/>
              <a:ea typeface="+mn-ea"/>
              <a:cs typeface="+mn-cs"/>
            </a:rPr>
            <a:t>で</a:t>
          </a:r>
          <a:r>
            <a:rPr kumimoji="1" lang="ja-JP" altLang="ja-JP" sz="1200">
              <a:solidFill>
                <a:schemeClr val="lt1"/>
              </a:solidFill>
              <a:effectLst/>
              <a:latin typeface="+mn-lt"/>
              <a:ea typeface="+mn-ea"/>
              <a:cs typeface="+mn-cs"/>
            </a:rPr>
            <a:t>す。</a:t>
          </a:r>
          <a:endParaRPr lang="ja-JP" altLang="ja-JP" sz="1200">
            <a:effectLst/>
          </a:endParaRPr>
        </a:p>
        <a:p>
          <a:pPr lvl="1"/>
          <a:r>
            <a:rPr kumimoji="1" lang="ja-JP" altLang="ja-JP" sz="1200">
              <a:solidFill>
                <a:schemeClr val="lt1"/>
              </a:solidFill>
              <a:effectLst/>
              <a:latin typeface="+mn-lt"/>
              <a:ea typeface="+mn-ea"/>
              <a:cs typeface="+mn-cs"/>
            </a:rPr>
            <a:t>ア　国立大学法人、公立大学、私立大学等の学校法人</a:t>
          </a:r>
          <a:endParaRPr lang="ja-JP" altLang="ja-JP" sz="1200">
            <a:effectLst/>
          </a:endParaRPr>
        </a:p>
        <a:p>
          <a:pPr lvl="1"/>
          <a:r>
            <a:rPr kumimoji="1" lang="ja-JP" altLang="ja-JP" sz="1200">
              <a:solidFill>
                <a:schemeClr val="lt1"/>
              </a:solidFill>
              <a:effectLst/>
              <a:latin typeface="+mn-lt"/>
              <a:ea typeface="+mn-ea"/>
              <a:cs typeface="+mn-cs"/>
            </a:rPr>
            <a:t>イ　国立研究機関、公設試験研究機関、独立行政法人等の公的研究機関</a:t>
          </a:r>
          <a:endParaRPr lang="ja-JP" altLang="ja-JP" sz="1200">
            <a:effectLst/>
          </a:endParaRPr>
        </a:p>
        <a:p>
          <a:pPr lvl="1"/>
          <a:r>
            <a:rPr kumimoji="1" lang="ja-JP" altLang="ja-JP" sz="1200">
              <a:solidFill>
                <a:schemeClr val="lt1"/>
              </a:solidFill>
              <a:effectLst/>
              <a:latin typeface="+mn-lt"/>
              <a:ea typeface="+mn-ea"/>
              <a:cs typeface="+mn-cs"/>
            </a:rPr>
            <a:t>ウ　公益法人等の公的性格を有する機関であって、甲（</a:t>
          </a:r>
          <a:r>
            <a:rPr kumimoji="1" lang="en-US" altLang="ja-JP" sz="1200">
              <a:solidFill>
                <a:schemeClr val="lt1"/>
              </a:solidFill>
              <a:effectLst/>
              <a:latin typeface="+mn-lt"/>
              <a:ea typeface="+mn-ea"/>
              <a:cs typeface="+mn-cs"/>
            </a:rPr>
            <a:t>AMED</a:t>
          </a:r>
          <a:r>
            <a:rPr kumimoji="1" lang="ja-JP" altLang="ja-JP" sz="1200">
              <a:solidFill>
                <a:schemeClr val="lt1"/>
              </a:solidFill>
              <a:effectLst/>
              <a:latin typeface="+mn-lt"/>
              <a:ea typeface="+mn-ea"/>
              <a:cs typeface="+mn-cs"/>
            </a:rPr>
            <a:t>）が認めるもの　　　　　　　　</a:t>
          </a:r>
          <a:endParaRPr lang="en-US" altLang="ja-JP" sz="1200">
            <a:effectLst/>
          </a:endParaRPr>
        </a:p>
        <a:p>
          <a:pPr marL="285750" indent="-285750" algn="l">
            <a:buFont typeface="Arial" panose="020B0604020202020204" pitchFamily="34" charset="0"/>
            <a:buChar char="•"/>
          </a:pPr>
          <a:r>
            <a:rPr lang="ja-JP" altLang="en-US" sz="1200">
              <a:effectLst/>
            </a:rPr>
            <a:t>「契約者（乙）住所」：登記された住所をご入力ください。（丁目・番地・号　等、正確に記載してください。）</a:t>
          </a:r>
          <a:endParaRPr lang="en-US" altLang="ja-JP" sz="1200">
            <a:effectLst/>
          </a:endParaRPr>
        </a:p>
        <a:p>
          <a:pPr marL="285750" indent="-285750" algn="l">
            <a:buFont typeface="Arial" panose="020B0604020202020204" pitchFamily="34" charset="0"/>
            <a:buChar char="•"/>
          </a:pPr>
          <a:r>
            <a:rPr lang="ja-JP" altLang="en-US" sz="1200">
              <a:effectLst/>
            </a:rPr>
            <a:t>「契約者（乙）肩書」：</a:t>
          </a:r>
          <a:r>
            <a:rPr lang="ja-JP" altLang="en-US" sz="1200" u="sng">
              <a:effectLst/>
            </a:rPr>
            <a:t>契約時のものをご入力ください。</a:t>
          </a:r>
          <a:endParaRPr lang="en-US" altLang="ja-JP" sz="1200" u="sng">
            <a:effectLst/>
          </a:endParaRPr>
        </a:p>
        <a:p>
          <a:pPr marL="285750" indent="-285750" algn="l">
            <a:buFont typeface="Arial" panose="020B0604020202020204" pitchFamily="34" charset="0"/>
            <a:buChar char="•"/>
          </a:pPr>
          <a:r>
            <a:rPr lang="ja-JP" altLang="en-US" sz="1200">
              <a:effectLst/>
            </a:rPr>
            <a:t>「契約者（乙）氏名」：名字とお名前の間に１文字分のスペースをご挿入ください。</a:t>
          </a:r>
          <a:endParaRPr lang="en-US" altLang="ja-JP" sz="1200">
            <a:effectLst/>
          </a:endParaRPr>
        </a:p>
        <a:p>
          <a:pPr marL="742950" lvl="1" indent="-285750" algn="l">
            <a:buFont typeface="Wingdings" panose="05000000000000000000" pitchFamily="2" charset="2"/>
            <a:buChar char="Ø"/>
          </a:pPr>
          <a:r>
            <a:rPr lang="en-US" altLang="ja-JP" sz="1100">
              <a:effectLst/>
            </a:rPr>
            <a:t>4/1</a:t>
          </a:r>
          <a:r>
            <a:rPr lang="ja-JP" altLang="en-US" sz="1100">
              <a:effectLst/>
            </a:rPr>
            <a:t>人事異動等により、変更となる可能性がある場合は「空白希望」とご入力ください。（契約者氏名のみ）</a:t>
          </a:r>
        </a:p>
        <a:p>
          <a:pPr marL="742950" lvl="1" indent="-285750" algn="l">
            <a:buFont typeface="Wingdings" panose="05000000000000000000" pitchFamily="2" charset="2"/>
            <a:buChar char="Ø"/>
          </a:pPr>
          <a:r>
            <a:rPr lang="ja-JP" altLang="en-US" sz="1200">
              <a:effectLst/>
            </a:rPr>
            <a:t>なお、空白希望の場合は、</a:t>
          </a:r>
          <a:r>
            <a:rPr lang="en-US" altLang="ja-JP" sz="1200">
              <a:effectLst/>
            </a:rPr>
            <a:t>NCC</a:t>
          </a:r>
          <a:r>
            <a:rPr lang="ja-JP" altLang="en-US" sz="1200">
              <a:effectLst/>
            </a:rPr>
            <a:t>からの契約書送付の際には、あらかじめの押印できないことがあります。その場合は機関側で押印後返送いただく際、ご面倒ですが、再度契約書</a:t>
          </a:r>
          <a:r>
            <a:rPr lang="en-US" altLang="ja-JP" sz="1200">
              <a:effectLst/>
            </a:rPr>
            <a:t>2</a:t>
          </a:r>
          <a:r>
            <a:rPr lang="ja-JP" altLang="en-US" sz="1200">
              <a:effectLst/>
            </a:rPr>
            <a:t>部をご返送ください。</a:t>
          </a:r>
          <a:endParaRPr lang="en-US" altLang="ja-JP" sz="1200">
            <a:effectLst/>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1" lang="ja-JP" altLang="en-US" sz="1200">
              <a:solidFill>
                <a:schemeClr val="lt1"/>
              </a:solidFill>
              <a:effectLst/>
              <a:latin typeface="+mn-lt"/>
              <a:ea typeface="+mn-ea"/>
              <a:cs typeface="+mn-cs"/>
            </a:rPr>
            <a:t>「契約締結締結日」「全研究開発実施期間」「当年度委託期間」：西暦（</a:t>
          </a:r>
          <a:r>
            <a:rPr kumimoji="1" lang="en-US" altLang="ja-JP" sz="1200">
              <a:solidFill>
                <a:schemeClr val="lt1"/>
              </a:solidFill>
              <a:effectLst/>
              <a:latin typeface="+mn-lt"/>
              <a:ea typeface="+mn-ea"/>
              <a:cs typeface="+mn-cs"/>
            </a:rPr>
            <a:t>yyyy/mm/dd</a:t>
          </a:r>
          <a:r>
            <a:rPr kumimoji="1" lang="ja-JP" altLang="en-US" sz="1200">
              <a:solidFill>
                <a:schemeClr val="lt1"/>
              </a:solidFill>
              <a:effectLst/>
              <a:latin typeface="+mn-lt"/>
              <a:ea typeface="+mn-ea"/>
              <a:cs typeface="+mn-cs"/>
            </a:rPr>
            <a:t>）にてご入力ください</a:t>
          </a:r>
          <a:r>
            <a:rPr lang="ja-JP" altLang="en-US" sz="1200"/>
            <a:t> （和暦で表示されます。）</a:t>
          </a:r>
          <a:r>
            <a:rPr kumimoji="1" lang="ja-JP" altLang="ja-JP" sz="1200">
              <a:solidFill>
                <a:schemeClr val="lt1"/>
              </a:solidFill>
              <a:effectLst/>
              <a:latin typeface="+mn-lt"/>
              <a:ea typeface="+mn-ea"/>
              <a:cs typeface="+mn-cs"/>
            </a:rPr>
            <a:t>。</a:t>
          </a:r>
          <a:endParaRPr kumimoji="1" lang="en-US" altLang="ja-JP" sz="1200">
            <a:solidFill>
              <a:schemeClr val="lt1"/>
            </a:solidFill>
            <a:effectLst/>
            <a:latin typeface="+mn-lt"/>
            <a:ea typeface="+mn-ea"/>
            <a:cs typeface="+mn-cs"/>
          </a:endParaRPr>
        </a:p>
        <a:p>
          <a:pPr marL="285750" marR="0" lvl="0" indent="-285750" algn="l"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ja-JP" altLang="en-US" sz="1200">
              <a:effectLst/>
            </a:rPr>
            <a:t>「研究開発担当者所属・役職」：</a:t>
          </a:r>
          <a:r>
            <a:rPr kumimoji="1" lang="ja-JP" altLang="ja-JP" sz="1200">
              <a:solidFill>
                <a:schemeClr val="lt1"/>
              </a:solidFill>
              <a:effectLst/>
              <a:latin typeface="+mn-lt"/>
              <a:ea typeface="+mn-ea"/>
              <a:cs typeface="+mn-cs"/>
            </a:rPr>
            <a:t>大学の場合「○○学部</a:t>
          </a:r>
          <a:r>
            <a:rPr kumimoji="1" lang="ja-JP" altLang="en-US" sz="1200">
              <a:solidFill>
                <a:schemeClr val="lt1"/>
              </a:solidFill>
              <a:effectLst/>
              <a:latin typeface="+mn-lt"/>
              <a:ea typeface="+mn-ea"/>
              <a:cs typeface="+mn-cs"/>
            </a:rPr>
            <a:t>、大学院</a:t>
          </a:r>
          <a:r>
            <a:rPr kumimoji="1" lang="ja-JP" altLang="ja-JP" sz="1200">
              <a:solidFill>
                <a:schemeClr val="lt1"/>
              </a:solidFill>
              <a:effectLst/>
              <a:latin typeface="+mn-lt"/>
              <a:ea typeface="+mn-ea"/>
              <a:cs typeface="+mn-cs"/>
            </a:rPr>
            <a:t>△△研究科　役職」まで</a:t>
          </a:r>
          <a:endParaRPr lang="ja-JP" altLang="ja-JP" sz="1200">
            <a:effectLst/>
          </a:endParaRPr>
        </a:p>
        <a:p>
          <a:r>
            <a:rPr kumimoji="1" lang="ja-JP" altLang="ja-JP" sz="1200">
              <a:solidFill>
                <a:schemeClr val="lt1"/>
              </a:solidFill>
              <a:effectLst/>
              <a:latin typeface="+mn-lt"/>
              <a:ea typeface="+mn-ea"/>
              <a:cs typeface="+mn-cs"/>
            </a:rPr>
            <a:t>　　　　　　　　　　　　　　　　</a:t>
          </a:r>
          <a:r>
            <a:rPr kumimoji="1" lang="ja-JP" altLang="en-US" sz="1200">
              <a:solidFill>
                <a:schemeClr val="lt1"/>
              </a:solidFill>
              <a:effectLst/>
              <a:latin typeface="+mn-lt"/>
              <a:ea typeface="+mn-ea"/>
              <a:cs typeface="+mn-cs"/>
            </a:rPr>
            <a:t>　　　</a:t>
          </a:r>
          <a:r>
            <a:rPr kumimoji="1" lang="ja-JP" altLang="ja-JP" sz="1200">
              <a:solidFill>
                <a:schemeClr val="lt1"/>
              </a:solidFill>
              <a:effectLst/>
              <a:latin typeface="+mn-lt"/>
              <a:ea typeface="+mn-ea"/>
              <a:cs typeface="+mn-cs"/>
            </a:rPr>
            <a:t>企業等の場合「○○部　役職」まで</a:t>
          </a:r>
          <a:r>
            <a:rPr kumimoji="1" lang="ja-JP" altLang="en-US" sz="1200">
              <a:solidFill>
                <a:schemeClr val="lt1"/>
              </a:solidFill>
              <a:effectLst/>
              <a:latin typeface="+mn-lt"/>
              <a:ea typeface="+mn-ea"/>
              <a:cs typeface="+mn-cs"/>
            </a:rPr>
            <a:t>ご入力ください</a:t>
          </a:r>
          <a:r>
            <a:rPr kumimoji="1" lang="ja-JP" altLang="ja-JP" sz="1200">
              <a:solidFill>
                <a:schemeClr val="lt1"/>
              </a:solidFill>
              <a:effectLst/>
              <a:latin typeface="+mn-lt"/>
              <a:ea typeface="+mn-ea"/>
              <a:cs typeface="+mn-cs"/>
            </a:rPr>
            <a:t>。</a:t>
          </a:r>
          <a:endParaRPr kumimoji="0" lang="en-US" altLang="ja-JP" sz="1200">
            <a:solidFill>
              <a:schemeClr val="lt1"/>
            </a:solidFill>
            <a:effectLst/>
            <a:latin typeface="+mn-lt"/>
            <a:ea typeface="+mn-ea"/>
            <a:cs typeface="+mn-cs"/>
          </a:endParaRPr>
        </a:p>
        <a:p>
          <a:r>
            <a:rPr kumimoji="0" lang="ja-JP" altLang="en-US" sz="1200" u="none">
              <a:solidFill>
                <a:schemeClr val="lt1"/>
              </a:solidFill>
              <a:effectLst/>
              <a:latin typeface="+mn-lt"/>
              <a:ea typeface="+mn-ea"/>
              <a:cs typeface="+mn-cs"/>
            </a:rPr>
            <a:t>　　　　　　　　　　　　　　　　　　　</a:t>
          </a:r>
          <a:r>
            <a:rPr lang="ja-JP" altLang="ja-JP" sz="1200" u="sng">
              <a:solidFill>
                <a:schemeClr val="lt1"/>
              </a:solidFill>
              <a:effectLst/>
              <a:latin typeface="+mn-lt"/>
              <a:ea typeface="+mn-ea"/>
              <a:cs typeface="+mn-cs"/>
            </a:rPr>
            <a:t>契約時のものを記入してください。</a:t>
          </a:r>
          <a:r>
            <a:rPr lang="ja-JP" altLang="en-US" sz="1200" u="sng">
              <a:solidFill>
                <a:schemeClr val="lt1"/>
              </a:solidFill>
              <a:effectLst/>
              <a:latin typeface="+mn-lt"/>
              <a:ea typeface="+mn-ea"/>
              <a:cs typeface="+mn-cs"/>
            </a:rPr>
            <a:t>また研究開発計画との整合にご留</a:t>
          </a:r>
          <a:endParaRPr lang="en-US" altLang="ja-JP" sz="1200" u="sng">
            <a:solidFill>
              <a:schemeClr val="lt1"/>
            </a:solidFill>
            <a:effectLst/>
            <a:latin typeface="+mn-lt"/>
            <a:ea typeface="+mn-ea"/>
            <a:cs typeface="+mn-cs"/>
          </a:endParaRPr>
        </a:p>
        <a:p>
          <a:r>
            <a:rPr lang="ja-JP" altLang="en-US" sz="1200" u="none">
              <a:solidFill>
                <a:schemeClr val="lt1"/>
              </a:solidFill>
              <a:effectLst/>
              <a:latin typeface="+mn-lt"/>
              <a:ea typeface="+mn-ea"/>
              <a:cs typeface="+mn-cs"/>
            </a:rPr>
            <a:t>　　　　　　　　　　　　　　　　　　　</a:t>
          </a:r>
          <a:r>
            <a:rPr lang="ja-JP" altLang="en-US" sz="1200" u="sng">
              <a:solidFill>
                <a:schemeClr val="lt1"/>
              </a:solidFill>
              <a:effectLst/>
              <a:latin typeface="+mn-lt"/>
              <a:ea typeface="+mn-ea"/>
              <a:cs typeface="+mn-cs"/>
            </a:rPr>
            <a:t>意ください。</a:t>
          </a:r>
          <a:endParaRPr lang="ja-JP" altLang="ja-JP" sz="1200">
            <a:effectLst/>
          </a:endParaRPr>
        </a:p>
        <a:p>
          <a:pPr marL="285750" indent="-285750" algn="l">
            <a:buFont typeface="Arial" panose="020B0604020202020204" pitchFamily="34" charset="0"/>
            <a:buChar char="•"/>
          </a:pPr>
          <a:r>
            <a:rPr lang="ja-JP" altLang="en-US" sz="1200">
              <a:effectLst/>
            </a:rPr>
            <a:t>「研究開発担当者名」：</a:t>
          </a:r>
          <a:r>
            <a:rPr lang="ja-JP" altLang="en-US" sz="1200" b="0" u="sng">
              <a:effectLst/>
            </a:rPr>
            <a:t>名字とお名前の間に全角１文字分のスペースをご挿入ください。</a:t>
          </a:r>
          <a:endParaRPr lang="en-US" altLang="ja-JP" sz="1200" b="0" u="sng">
            <a:effectLst/>
          </a:endParaRPr>
        </a:p>
        <a:p>
          <a:pPr marL="285750" indent="-285750" algn="l">
            <a:buFont typeface="Arial" panose="020B0604020202020204" pitchFamily="34" charset="0"/>
            <a:buChar char="•"/>
          </a:pPr>
          <a:r>
            <a:rPr lang="ja-JP" altLang="en-US" sz="1200">
              <a:effectLst/>
            </a:rPr>
            <a:t>「研究開発担当者事務連絡担当者</a:t>
          </a:r>
          <a:r>
            <a:rPr lang="en-US" altLang="ja-JP" sz="1200">
              <a:effectLst/>
            </a:rPr>
            <a:t>E-mail</a:t>
          </a:r>
          <a:r>
            <a:rPr lang="ja-JP" altLang="en-US" sz="1200">
              <a:effectLst/>
            </a:rPr>
            <a:t>アドレス」：ｃｃメール送信すべき研究室秘書等の事務連絡ご担当者がいらっしゃる場合にご入力ください。</a:t>
          </a:r>
          <a:endParaRPr lang="en-US" altLang="ja-JP" sz="1200">
            <a:effectLst/>
          </a:endParaRPr>
        </a:p>
        <a:p>
          <a:pPr marL="285750" indent="-285750" algn="l">
            <a:buFont typeface="Arial" panose="020B0604020202020204" pitchFamily="34" charset="0"/>
            <a:buChar char="•"/>
          </a:pPr>
          <a:r>
            <a:rPr lang="ja-JP" altLang="en-US" sz="1200">
              <a:effectLst/>
            </a:rPr>
            <a:t>「研究開発担当者事務連絡担当者氏名」：上記にて記入した場合に、差し支えなければご入力ください。</a:t>
          </a:r>
          <a:endParaRPr lang="en-US" altLang="ja-JP" sz="1200">
            <a:effectLst/>
          </a:endParaRPr>
        </a:p>
        <a:p>
          <a:pPr marL="285750" indent="-285750" algn="l">
            <a:buFont typeface="Arial" panose="020B0604020202020204" pitchFamily="34" charset="0"/>
            <a:buChar char="•"/>
          </a:pPr>
          <a:r>
            <a:rPr lang="ja-JP" altLang="en-US" sz="1200">
              <a:solidFill>
                <a:schemeClr val="bg1"/>
              </a:solidFill>
              <a:effectLst/>
            </a:rPr>
            <a:t>「</a:t>
          </a:r>
          <a:r>
            <a:rPr lang="en-US" altLang="ja-JP" sz="1200">
              <a:solidFill>
                <a:schemeClr val="bg1"/>
              </a:solidFill>
              <a:effectLst/>
            </a:rPr>
            <a:t>e-Rad</a:t>
          </a:r>
          <a:r>
            <a:rPr lang="ja-JP" altLang="en-US" sz="1200">
              <a:solidFill>
                <a:schemeClr val="bg1"/>
              </a:solidFill>
              <a:effectLst/>
            </a:rPr>
            <a:t>課題</a:t>
          </a:r>
          <a:r>
            <a:rPr lang="en-US" altLang="ja-JP" sz="1200">
              <a:solidFill>
                <a:schemeClr val="bg1"/>
              </a:solidFill>
              <a:effectLst/>
            </a:rPr>
            <a:t>ID</a:t>
          </a:r>
          <a:r>
            <a:rPr lang="ja-JP" altLang="en-US" sz="1200">
              <a:solidFill>
                <a:schemeClr val="bg1"/>
              </a:solidFill>
              <a:effectLst/>
            </a:rPr>
            <a:t>番号」：</a:t>
          </a:r>
          <a:r>
            <a:rPr lang="en-US" altLang="ja-JP" sz="1200">
              <a:solidFill>
                <a:schemeClr val="bg1"/>
              </a:solidFill>
              <a:effectLst/>
            </a:rPr>
            <a:t>e-Rad</a:t>
          </a:r>
          <a:r>
            <a:rPr lang="ja-JP" altLang="en-US" sz="1200">
              <a:solidFill>
                <a:schemeClr val="bg1"/>
              </a:solidFill>
              <a:effectLst/>
            </a:rPr>
            <a:t>の課題</a:t>
          </a:r>
          <a:r>
            <a:rPr lang="en-US" altLang="ja-JP" sz="1200">
              <a:solidFill>
                <a:schemeClr val="bg1"/>
              </a:solidFill>
              <a:effectLst/>
            </a:rPr>
            <a:t>ID</a:t>
          </a:r>
          <a:r>
            <a:rPr lang="ja-JP" altLang="en-US" sz="1200">
              <a:solidFill>
                <a:schemeClr val="bg1"/>
              </a:solidFill>
              <a:effectLst/>
            </a:rPr>
            <a:t>番号をご入力ください。</a:t>
          </a:r>
          <a:r>
            <a:rPr lang="en-US" altLang="ja-JP" sz="1200" b="1" u="sng">
              <a:solidFill>
                <a:schemeClr val="bg1"/>
              </a:solidFill>
              <a:effectLst/>
            </a:rPr>
            <a:t>※</a:t>
          </a:r>
          <a:r>
            <a:rPr lang="ja-JP" altLang="en-US" sz="1200" b="1" u="sng">
              <a:solidFill>
                <a:schemeClr val="bg1"/>
              </a:solidFill>
              <a:effectLst/>
            </a:rPr>
            <a:t>研究者番号ではありません。</a:t>
          </a:r>
          <a:endParaRPr lang="en-US" altLang="ja-JP" sz="1200" b="1" u="sng">
            <a:solidFill>
              <a:schemeClr val="bg1"/>
            </a:solidFill>
            <a:effectLst/>
          </a:endParaRPr>
        </a:p>
        <a:p>
          <a:pPr marL="285750" indent="-285750" algn="l">
            <a:buFont typeface="Arial" panose="020B0604020202020204" pitchFamily="34" charset="0"/>
            <a:buChar char="•"/>
          </a:pPr>
          <a:r>
            <a:rPr lang="ja-JP" altLang="en-US" sz="1200">
              <a:solidFill>
                <a:schemeClr val="bg1"/>
              </a:solidFill>
              <a:effectLst/>
            </a:rPr>
            <a:t>＜経費内訳＞：設備備品費～その他（消費税相当額）のシートから自動入力されますが、間接経費率のみ</a:t>
          </a:r>
          <a:r>
            <a:rPr lang="ja-JP" altLang="en-US" sz="1200">
              <a:effectLst/>
            </a:rPr>
            <a:t>入力してください（原則整数値）。間接経費は小数点以下切り捨てとなっています。</a:t>
          </a:r>
          <a:endParaRPr lang="en-US" altLang="ja-JP" sz="1200">
            <a:effectLst/>
          </a:endParaRPr>
        </a:p>
        <a:p>
          <a:pPr marL="285750" indent="-285750" algn="l">
            <a:buFont typeface="Arial" panose="020B0604020202020204" pitchFamily="34" charset="0"/>
            <a:buChar char="•"/>
          </a:pPr>
          <a:r>
            <a:rPr kumimoji="1" lang="ja-JP" altLang="en-US" sz="1200">
              <a:solidFill>
                <a:schemeClr val="lt1"/>
              </a:solidFill>
              <a:effectLst/>
              <a:latin typeface="+mn-lt"/>
              <a:ea typeface="+mn-ea"/>
              <a:cs typeface="+mn-cs"/>
            </a:rPr>
            <a:t>「</a:t>
          </a:r>
          <a:r>
            <a:rPr kumimoji="1" lang="ja-JP" altLang="ja-JP" sz="1200">
              <a:solidFill>
                <a:schemeClr val="lt1"/>
              </a:solidFill>
              <a:effectLst/>
              <a:latin typeface="+mn-lt"/>
              <a:ea typeface="+mn-ea"/>
              <a:cs typeface="+mn-cs"/>
            </a:rPr>
            <a:t>契約担当</a:t>
          </a:r>
          <a:r>
            <a:rPr kumimoji="1" lang="ja-JP" altLang="en-US" sz="1200">
              <a:solidFill>
                <a:schemeClr val="lt1"/>
              </a:solidFill>
              <a:effectLst/>
              <a:latin typeface="+mn-lt"/>
              <a:ea typeface="+mn-ea"/>
              <a:cs typeface="+mn-cs"/>
            </a:rPr>
            <a:t>者」：</a:t>
          </a:r>
          <a:r>
            <a:rPr kumimoji="1" lang="ja-JP" altLang="ja-JP" sz="1200">
              <a:solidFill>
                <a:schemeClr val="lt1"/>
              </a:solidFill>
              <a:effectLst/>
              <a:latin typeface="+mn-lt"/>
              <a:ea typeface="+mn-ea"/>
              <a:cs typeface="+mn-cs"/>
            </a:rPr>
            <a:t>郵便番号、住所、所属</a:t>
          </a:r>
          <a:r>
            <a:rPr kumimoji="1" lang="ja-JP" altLang="en-US" sz="1200">
              <a:solidFill>
                <a:schemeClr val="lt1"/>
              </a:solidFill>
              <a:effectLst/>
              <a:latin typeface="+mn-lt"/>
              <a:ea typeface="+mn-ea"/>
              <a:cs typeface="+mn-cs"/>
            </a:rPr>
            <a:t>・役職</a:t>
          </a:r>
          <a:r>
            <a:rPr kumimoji="1" lang="ja-JP" altLang="ja-JP" sz="1200">
              <a:solidFill>
                <a:schemeClr val="lt1"/>
              </a:solidFill>
              <a:effectLst/>
              <a:latin typeface="+mn-lt"/>
              <a:ea typeface="+mn-ea"/>
              <a:cs typeface="+mn-cs"/>
            </a:rPr>
            <a:t>、氏名、電話、</a:t>
          </a:r>
          <a:r>
            <a:rPr kumimoji="1" lang="en-US" altLang="ja-JP" sz="1200">
              <a:solidFill>
                <a:schemeClr val="lt1"/>
              </a:solidFill>
              <a:effectLst/>
              <a:latin typeface="+mn-lt"/>
              <a:ea typeface="+mn-ea"/>
              <a:cs typeface="+mn-cs"/>
            </a:rPr>
            <a:t>FAX</a:t>
          </a:r>
          <a:r>
            <a:rPr kumimoji="1" lang="ja-JP" altLang="ja-JP" sz="1200">
              <a:solidFill>
                <a:schemeClr val="lt1"/>
              </a:solidFill>
              <a:effectLst/>
              <a:latin typeface="+mn-lt"/>
              <a:ea typeface="+mn-ea"/>
              <a:cs typeface="+mn-cs"/>
            </a:rPr>
            <a:t>、</a:t>
          </a:r>
          <a:r>
            <a:rPr kumimoji="1" lang="en-US" altLang="ja-JP" sz="1200">
              <a:solidFill>
                <a:schemeClr val="lt1"/>
              </a:solidFill>
              <a:effectLst/>
              <a:latin typeface="+mn-lt"/>
              <a:ea typeface="+mn-ea"/>
              <a:cs typeface="+mn-cs"/>
            </a:rPr>
            <a:t>e-mail</a:t>
          </a:r>
          <a:r>
            <a:rPr kumimoji="1" lang="ja-JP" altLang="ja-JP" sz="1200">
              <a:solidFill>
                <a:schemeClr val="lt1"/>
              </a:solidFill>
              <a:effectLst/>
              <a:latin typeface="+mn-lt"/>
              <a:ea typeface="+mn-ea"/>
              <a:cs typeface="+mn-cs"/>
            </a:rPr>
            <a:t>・・・契約に関するご担当窓口の情報をご入力ください（契約書はご担当様宛に郵送されます）。</a:t>
          </a:r>
          <a:r>
            <a:rPr kumimoji="1" lang="ja-JP" altLang="en-US" sz="1200">
              <a:solidFill>
                <a:schemeClr val="lt1"/>
              </a:solidFill>
              <a:effectLst/>
              <a:latin typeface="+mn-lt"/>
              <a:ea typeface="+mn-ea"/>
              <a:cs typeface="+mn-cs"/>
            </a:rPr>
            <a:t>なお、</a:t>
          </a:r>
          <a:r>
            <a:rPr kumimoji="1" lang="en-US" altLang="ja-JP" sz="1200">
              <a:solidFill>
                <a:schemeClr val="lt1"/>
              </a:solidFill>
              <a:effectLst/>
              <a:latin typeface="+mn-lt"/>
              <a:ea typeface="+mn-ea"/>
              <a:cs typeface="+mn-cs"/>
            </a:rPr>
            <a:t>FAX</a:t>
          </a:r>
          <a:r>
            <a:rPr kumimoji="1" lang="ja-JP" altLang="en-US" sz="1200">
              <a:solidFill>
                <a:schemeClr val="lt1"/>
              </a:solidFill>
              <a:effectLst/>
              <a:latin typeface="+mn-lt"/>
              <a:ea typeface="+mn-ea"/>
              <a:cs typeface="+mn-cs"/>
            </a:rPr>
            <a:t>については記入を省略いただいてもかまいません。</a:t>
          </a:r>
          <a:endParaRPr kumimoji="0" lang="en-US" altLang="ja-JP" sz="1200">
            <a:solidFill>
              <a:schemeClr val="lt1"/>
            </a:solidFill>
            <a:effectLst/>
            <a:latin typeface="+mn-lt"/>
            <a:ea typeface="+mn-ea"/>
            <a:cs typeface="+mn-cs"/>
          </a:endParaRPr>
        </a:p>
        <a:p>
          <a:pPr marL="285750" indent="-285750" algn="l">
            <a:buFont typeface="Arial" panose="020B0604020202020204" pitchFamily="34" charset="0"/>
            <a:buChar char="•"/>
          </a:pPr>
          <a:r>
            <a:rPr kumimoji="1" lang="ja-JP" altLang="en-US" sz="1200">
              <a:solidFill>
                <a:schemeClr val="lt1"/>
              </a:solidFill>
              <a:effectLst/>
              <a:latin typeface="+mn-lt"/>
              <a:ea typeface="+mn-ea"/>
              <a:cs typeface="+mn-cs"/>
            </a:rPr>
            <a:t>「経理</a:t>
          </a:r>
          <a:r>
            <a:rPr kumimoji="1" lang="ja-JP" altLang="ja-JP" sz="1200">
              <a:solidFill>
                <a:schemeClr val="lt1"/>
              </a:solidFill>
              <a:effectLst/>
              <a:latin typeface="+mn-lt"/>
              <a:ea typeface="+mn-ea"/>
              <a:cs typeface="+mn-cs"/>
            </a:rPr>
            <a:t>担当</a:t>
          </a:r>
          <a:r>
            <a:rPr kumimoji="1" lang="ja-JP" altLang="en-US" sz="1200">
              <a:solidFill>
                <a:schemeClr val="lt1"/>
              </a:solidFill>
              <a:effectLst/>
              <a:latin typeface="+mn-lt"/>
              <a:ea typeface="+mn-ea"/>
              <a:cs typeface="+mn-cs"/>
            </a:rPr>
            <a:t>者」：</a:t>
          </a:r>
          <a:r>
            <a:rPr kumimoji="1" lang="ja-JP" altLang="ja-JP" sz="1200">
              <a:solidFill>
                <a:schemeClr val="lt1"/>
              </a:solidFill>
              <a:effectLst/>
              <a:latin typeface="+mn-lt"/>
              <a:ea typeface="+mn-ea"/>
              <a:cs typeface="+mn-cs"/>
            </a:rPr>
            <a:t>郵便番号、住所、所属</a:t>
          </a:r>
          <a:r>
            <a:rPr kumimoji="1" lang="ja-JP" altLang="en-US" sz="1200">
              <a:solidFill>
                <a:schemeClr val="lt1"/>
              </a:solidFill>
              <a:effectLst/>
              <a:latin typeface="+mn-lt"/>
              <a:ea typeface="+mn-ea"/>
              <a:cs typeface="+mn-cs"/>
            </a:rPr>
            <a:t>・役職</a:t>
          </a:r>
          <a:r>
            <a:rPr kumimoji="1" lang="ja-JP" altLang="ja-JP" sz="1200">
              <a:solidFill>
                <a:schemeClr val="lt1"/>
              </a:solidFill>
              <a:effectLst/>
              <a:latin typeface="+mn-lt"/>
              <a:ea typeface="+mn-ea"/>
              <a:cs typeface="+mn-cs"/>
            </a:rPr>
            <a:t>、氏名、電話、</a:t>
          </a:r>
          <a:r>
            <a:rPr kumimoji="1" lang="en-US" altLang="ja-JP" sz="1200">
              <a:solidFill>
                <a:schemeClr val="lt1"/>
              </a:solidFill>
              <a:effectLst/>
              <a:latin typeface="+mn-lt"/>
              <a:ea typeface="+mn-ea"/>
              <a:cs typeface="+mn-cs"/>
            </a:rPr>
            <a:t>FAX</a:t>
          </a:r>
          <a:r>
            <a:rPr kumimoji="1" lang="ja-JP" altLang="ja-JP" sz="1200">
              <a:solidFill>
                <a:schemeClr val="lt1"/>
              </a:solidFill>
              <a:effectLst/>
              <a:latin typeface="+mn-lt"/>
              <a:ea typeface="+mn-ea"/>
              <a:cs typeface="+mn-cs"/>
            </a:rPr>
            <a:t>、</a:t>
          </a:r>
          <a:r>
            <a:rPr kumimoji="1" lang="en-US" altLang="ja-JP" sz="1200">
              <a:solidFill>
                <a:schemeClr val="lt1"/>
              </a:solidFill>
              <a:effectLst/>
              <a:latin typeface="+mn-lt"/>
              <a:ea typeface="+mn-ea"/>
              <a:cs typeface="+mn-cs"/>
            </a:rPr>
            <a:t>e-mail</a:t>
          </a:r>
          <a:r>
            <a:rPr kumimoji="1" lang="ja-JP" altLang="ja-JP" sz="1200">
              <a:solidFill>
                <a:schemeClr val="lt1"/>
              </a:solidFill>
              <a:effectLst/>
              <a:latin typeface="+mn-lt"/>
              <a:ea typeface="+mn-ea"/>
              <a:cs typeface="+mn-cs"/>
            </a:rPr>
            <a:t>・・・経理、支払い等に関するご担当窓口の情報をご入力ください。</a:t>
          </a:r>
          <a:r>
            <a:rPr kumimoji="1" lang="ja-JP" altLang="en-US" sz="1200">
              <a:solidFill>
                <a:schemeClr val="lt1"/>
              </a:solidFill>
              <a:effectLst/>
              <a:latin typeface="+mn-lt"/>
              <a:ea typeface="+mn-ea"/>
              <a:cs typeface="+mn-cs"/>
            </a:rPr>
            <a:t>なお、</a:t>
          </a:r>
          <a:r>
            <a:rPr kumimoji="1" lang="en-US" altLang="ja-JP" sz="1200">
              <a:solidFill>
                <a:schemeClr val="lt1"/>
              </a:solidFill>
              <a:effectLst/>
              <a:latin typeface="+mn-lt"/>
              <a:ea typeface="+mn-ea"/>
              <a:cs typeface="+mn-cs"/>
            </a:rPr>
            <a:t>FAX</a:t>
          </a:r>
          <a:r>
            <a:rPr kumimoji="1" lang="ja-JP" altLang="en-US" sz="1200">
              <a:solidFill>
                <a:schemeClr val="lt1"/>
              </a:solidFill>
              <a:effectLst/>
              <a:latin typeface="+mn-lt"/>
              <a:ea typeface="+mn-ea"/>
              <a:cs typeface="+mn-cs"/>
            </a:rPr>
            <a:t>については記入を省略いただいてもかまいません。</a:t>
          </a:r>
          <a:endParaRPr kumimoji="0" lang="en-US" altLang="ja-JP" sz="1200">
            <a:solidFill>
              <a:schemeClr val="lt1"/>
            </a:solidFill>
            <a:effectLst/>
            <a:latin typeface="+mn-lt"/>
            <a:ea typeface="+mn-ea"/>
            <a:cs typeface="+mn-cs"/>
          </a:endParaRPr>
        </a:p>
        <a:p>
          <a:pPr rtl="0"/>
          <a:r>
            <a:rPr lang="ja-JP" altLang="en-US" sz="1050" b="0" i="0" u="none" strike="noStrike" baseline="0">
              <a:solidFill>
                <a:schemeClr val="lt1"/>
              </a:solidFill>
              <a:latin typeface="+mn-lt"/>
              <a:ea typeface="+mn-ea"/>
              <a:cs typeface="+mn-cs"/>
            </a:rPr>
            <a:t>　　　　・明確に「責任者」として定めていない場合は、同様の職務を担当している方についてご入力ください。</a:t>
          </a:r>
        </a:p>
        <a:p>
          <a:pPr rtl="0"/>
          <a:r>
            <a:rPr lang="ja-JP" altLang="en-US" sz="1050" b="0" i="0" u="none" strike="noStrike" baseline="0">
              <a:solidFill>
                <a:schemeClr val="lt1"/>
              </a:solidFill>
              <a:latin typeface="+mn-lt"/>
              <a:ea typeface="+mn-ea"/>
              <a:cs typeface="+mn-cs"/>
            </a:rPr>
            <a:t>　　　・各種のご案内を責任者に直接お送りすることに問題があるようでしたら、電話・</a:t>
          </a:r>
          <a:r>
            <a:rPr lang="en-US" altLang="ja-JP" sz="1050" b="0" i="0" u="none" strike="noStrike" baseline="0">
              <a:solidFill>
                <a:schemeClr val="lt1"/>
              </a:solidFill>
              <a:latin typeface="+mn-lt"/>
              <a:ea typeface="+mn-ea"/>
              <a:cs typeface="+mn-cs"/>
            </a:rPr>
            <a:t>Fax</a:t>
          </a:r>
          <a:r>
            <a:rPr lang="ja-JP" altLang="en-US" sz="1050" b="0" i="0" u="none" strike="noStrike" baseline="0">
              <a:solidFill>
                <a:schemeClr val="lt1"/>
              </a:solidFill>
              <a:latin typeface="+mn-lt"/>
              <a:ea typeface="+mn-ea"/>
              <a:cs typeface="+mn-cs"/>
            </a:rPr>
            <a:t>・</a:t>
          </a:r>
          <a:r>
            <a:rPr lang="en-US" altLang="ja-JP" sz="1050" b="0" i="0" u="none" strike="noStrike" baseline="0">
              <a:solidFill>
                <a:schemeClr val="lt1"/>
              </a:solidFill>
              <a:latin typeface="+mn-lt"/>
              <a:ea typeface="+mn-ea"/>
              <a:cs typeface="+mn-cs"/>
            </a:rPr>
            <a:t>E-mail</a:t>
          </a:r>
          <a:r>
            <a:rPr lang="ja-JP" altLang="en-US" sz="1050" b="0" i="0" u="none" strike="noStrike" baseline="0">
              <a:solidFill>
                <a:schemeClr val="lt1"/>
              </a:solidFill>
              <a:latin typeface="+mn-lt"/>
              <a:ea typeface="+mn-ea"/>
              <a:cs typeface="+mn-cs"/>
            </a:rPr>
            <a:t>欄は事務担当部</a:t>
          </a:r>
          <a:endParaRPr lang="en-US" altLang="ja-JP" sz="1050" b="0" i="0" u="none" strike="noStrike" baseline="0">
            <a:solidFill>
              <a:schemeClr val="lt1"/>
            </a:solidFill>
            <a:latin typeface="+mn-lt"/>
            <a:ea typeface="+mn-ea"/>
            <a:cs typeface="+mn-cs"/>
          </a:endParaRPr>
        </a:p>
        <a:p>
          <a:pPr rtl="0"/>
          <a:r>
            <a:rPr lang="ja-JP" altLang="en-US" sz="1050" b="0" i="0" u="none" strike="noStrike" baseline="0">
              <a:solidFill>
                <a:schemeClr val="lt1"/>
              </a:solidFill>
              <a:latin typeface="+mn-lt"/>
              <a:ea typeface="+mn-ea"/>
              <a:cs typeface="+mn-cs"/>
            </a:rPr>
            <a:t>　　　　署（または事務担当者）のものを記入されても結構です。この場合でも、責任者名の記入はお願いします。</a:t>
          </a:r>
          <a:endParaRPr lang="ja-JP" altLang="ja-JP" sz="1050">
            <a:effectLst/>
          </a:endParaRPr>
        </a:p>
        <a:p>
          <a:pPr algn="l"/>
          <a:endParaRPr lang="ja-JP" altLang="ja-JP" sz="1600">
            <a:effectLst/>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30740;&#31350;&#38283;&#30330;&#37096;/a.&#12503;&#12525;&#12472;&#12455;&#12463;&#12488;/&#22825;&#28982;&#29289;PJ/R4&#24180;&#24230;&#27425;&#19990;&#20195;&#12364;&#12435;PJ/&#20877;&#22996;&#35351;&#22865;&#32004;&#26360;/3_&#32076;&#36027;&#31561;&#20869;&#35379;&#12539;&#22865;&#32004;&#38917;&#30446;&#12471;&#12540;&#12488;(22ama221001h0001)&#12364;&#12435;&#30740;&#31350;&#20250;_&#37326;&#30000;&#21746;&#29983;_S03_&#27425;&#19990;&#20195;&#22825;&#28982;&#29289;&#21270;&#23398;&#25216;&#34899;&#30740;&#31350;&#32068;&#21512;&#12288;&#30906;&#23450;220520.xlsx" TargetMode="External"/><Relationship Id="rId1" Type="http://schemas.openxmlformats.org/officeDocument/2006/relationships/externalLinkPath" Target="/F.&#30740;&#31350;&#38283;&#30330;&#37096;/a.&#12503;&#12525;&#12472;&#12455;&#12463;&#12488;/&#22825;&#28982;&#29289;PJ/R4&#24180;&#24230;&#27425;&#19990;&#20195;&#12364;&#12435;PJ/&#20877;&#22996;&#35351;&#22865;&#32004;&#26360;/3_&#32076;&#36027;&#31561;&#20869;&#35379;&#12539;&#22865;&#32004;&#38917;&#30446;&#12471;&#12540;&#12488;(22ama221001h0001)&#12364;&#12435;&#30740;&#31350;&#20250;_&#37326;&#30000;&#21746;&#29983;_S03_&#27425;&#19990;&#20195;&#22825;&#28982;&#29289;&#21270;&#23398;&#25216;&#34899;&#30740;&#31350;&#32068;&#21512;&#12288;&#30906;&#23450;220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経費欄(計画書貼り付け用)"/>
      <sheetName val="契約項目シート"/>
      <sheetName val="【鑑】経費等内訳書"/>
      <sheetName val="研究開発タグ（入力用）"/>
      <sheetName val="設備備品費"/>
      <sheetName val="消耗品費"/>
      <sheetName val="旅費"/>
      <sheetName val="人件費 (実績単価)"/>
      <sheetName val="人件費（健保等級）"/>
      <sheetName val="謝金"/>
      <sheetName val="外注費"/>
      <sheetName val="その他"/>
      <sheetName val="その他（消費税相当額）"/>
      <sheetName val="研究開発タグ（集計用）"/>
      <sheetName val="プルダウ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A2" t="str">
            <v>医薬品・医療機器等の開発を目指す研究＜医療機器開発につながるシステム開発を含む＞</v>
          </cell>
          <cell r="D2" t="str">
            <v>基礎的</v>
          </cell>
          <cell r="E2" t="str">
            <v>医薬品</v>
          </cell>
          <cell r="I2" t="str">
            <v>◎</v>
          </cell>
        </row>
        <row r="3">
          <cell r="A3" t="str">
            <v>生命・病態解明等を目指す研究</v>
          </cell>
          <cell r="D3" t="str">
            <v>応用</v>
          </cell>
          <cell r="E3" t="str">
            <v>体外診断薬</v>
          </cell>
          <cell r="I3" t="str">
            <v>○</v>
          </cell>
        </row>
        <row r="4">
          <cell r="A4" t="str">
            <v>調査等の解析による実態把握を目指す研究＜フィールドワーク、サーベイランス、モニタリングを含む＞</v>
          </cell>
          <cell r="D4" t="str">
            <v>非臨床試験・前臨床試験</v>
          </cell>
          <cell r="E4" t="str">
            <v>医療機器</v>
          </cell>
          <cell r="I4" t="str">
            <v>×</v>
          </cell>
        </row>
        <row r="5">
          <cell r="A5" t="str">
            <v>医療技術・標準治療法の確立等につながる研究＜診療の質を高めるためのエビデンス構築＜診療ガイドライン作成等＞を含む＞</v>
          </cell>
          <cell r="D5" t="str">
            <v>臨床試験</v>
          </cell>
          <cell r="E5" t="str">
            <v>再生医療等製品</v>
          </cell>
        </row>
        <row r="6">
          <cell r="A6" t="str">
            <v>研究基盤及び創薬基盤の整備研究＜創薬技術・ICT基盤・プラットフォーム関係含む＞</v>
          </cell>
          <cell r="D6" t="str">
            <v>治験</v>
          </cell>
          <cell r="E6" t="str">
            <v>薬機法分類非該当</v>
          </cell>
        </row>
        <row r="7">
          <cell r="A7" t="str">
            <v>医療薬事制度・介護制度の改良及び技術支援等につながる研究＜国際保健＜制度＞の技術支援等につながる研究を含む＞</v>
          </cell>
          <cell r="D7" t="str">
            <v>市販後</v>
          </cell>
        </row>
        <row r="8">
          <cell r="A8" t="str">
            <v>新規診断法・検査法・検査体制の開発、確立、検証＜診断薬・診断機器開発は除く＞</v>
          </cell>
          <cell r="D8" t="str">
            <v>観察研究等</v>
          </cell>
        </row>
        <row r="9">
          <cell r="A9" t="str">
            <v>予防のためのエビデンス構築を目指す研究＜疫学を含む＞</v>
          </cell>
          <cell r="D9" t="str">
            <v>該当なし</v>
          </cell>
        </row>
        <row r="10">
          <cell r="A10" t="str">
            <v>その他</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EFDA-E395-4568-BA9D-914A7DCF9196}">
  <dimension ref="A2:A6"/>
  <sheetViews>
    <sheetView workbookViewId="0">
      <selection activeCell="G15" sqref="G15"/>
    </sheetView>
  </sheetViews>
  <sheetFormatPr defaultRowHeight="13.5"/>
  <sheetData>
    <row r="2" spans="1:1" ht="17.25">
      <c r="A2" s="179" t="s">
        <v>191</v>
      </c>
    </row>
    <row r="3" spans="1:1" ht="17.25">
      <c r="A3" s="179" t="s">
        <v>148</v>
      </c>
    </row>
    <row r="4" spans="1:1" ht="17.25">
      <c r="A4" s="179" t="s">
        <v>149</v>
      </c>
    </row>
    <row r="5" spans="1:1" ht="17.25">
      <c r="A5" s="179" t="s">
        <v>151</v>
      </c>
    </row>
    <row r="6" spans="1:1" ht="17.25">
      <c r="A6" s="179" t="s">
        <v>150</v>
      </c>
    </row>
  </sheetData>
  <phoneticPr fontId="1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96E4B-1668-4510-812A-95BD68087BB9}">
  <dimension ref="A1:H25"/>
  <sheetViews>
    <sheetView view="pageBreakPreview" zoomScaleNormal="100" zoomScaleSheetLayoutView="100" workbookViewId="0">
      <selection activeCell="A4" sqref="A4"/>
    </sheetView>
  </sheetViews>
  <sheetFormatPr defaultRowHeight="13.5"/>
  <cols>
    <col min="1" max="1" width="26.625" customWidth="1"/>
    <col min="2" max="2" width="39.5" customWidth="1"/>
    <col min="3" max="3" width="12.625" customWidth="1"/>
    <col min="5" max="5" width="11" customWidth="1"/>
    <col min="6" max="6" width="13.875" customWidth="1"/>
    <col min="8" max="8" width="17.625" customWidth="1"/>
  </cols>
  <sheetData>
    <row r="1" spans="1:8" ht="25.5" customHeight="1">
      <c r="A1" s="203" t="s">
        <v>137</v>
      </c>
      <c r="B1" s="250" t="str">
        <f>【鑑】経費等内訳書!B10</f>
        <v>○○を用いた○○の研究</v>
      </c>
      <c r="C1" s="250"/>
      <c r="D1" s="250"/>
      <c r="E1" s="250"/>
      <c r="F1" s="288" t="s">
        <v>154</v>
      </c>
      <c r="G1" s="288"/>
      <c r="H1" s="207" t="str">
        <f>設備備品費!H1</f>
        <v>J0125252500Xh0001</v>
      </c>
    </row>
    <row r="2" spans="1:8">
      <c r="A2" s="174" t="s">
        <v>136</v>
      </c>
      <c r="B2" s="174" t="str">
        <f>【鑑】経費等内訳書!B3</f>
        <v>国立大学法人○○大学</v>
      </c>
      <c r="C2" s="174"/>
      <c r="D2" s="174"/>
      <c r="E2" s="174"/>
      <c r="F2" s="174"/>
    </row>
    <row r="3" spans="1:8">
      <c r="A3" s="174" t="s">
        <v>188</v>
      </c>
      <c r="B3" s="174"/>
      <c r="C3" s="174"/>
      <c r="D3" s="174"/>
      <c r="E3" s="174"/>
      <c r="F3" s="174"/>
    </row>
    <row r="5" spans="1:8" ht="14.25">
      <c r="A5" s="22" t="s">
        <v>101</v>
      </c>
      <c r="B5" s="22"/>
      <c r="C5" s="22"/>
      <c r="D5" s="22"/>
      <c r="E5" s="27"/>
      <c r="F5" s="22"/>
      <c r="G5" s="22"/>
      <c r="H5" s="1"/>
    </row>
    <row r="6" spans="1:8" ht="15" thickBot="1">
      <c r="A6" s="22" t="s">
        <v>17</v>
      </c>
      <c r="B6" s="22"/>
      <c r="C6" s="22"/>
      <c r="D6" s="22"/>
      <c r="E6" s="1"/>
      <c r="F6" s="22"/>
      <c r="G6" s="22"/>
      <c r="H6" s="2" t="s">
        <v>30</v>
      </c>
    </row>
    <row r="7" spans="1:8" ht="14.25">
      <c r="A7" s="239" t="s">
        <v>2</v>
      </c>
      <c r="B7" s="241" t="s">
        <v>18</v>
      </c>
      <c r="C7" s="257" t="s">
        <v>40</v>
      </c>
      <c r="D7" s="258"/>
      <c r="E7" s="259"/>
      <c r="F7" s="246" t="s">
        <v>98</v>
      </c>
      <c r="G7" s="248" t="s">
        <v>48</v>
      </c>
      <c r="H7" s="233" t="s">
        <v>0</v>
      </c>
    </row>
    <row r="8" spans="1:8" ht="15" thickBot="1">
      <c r="A8" s="290"/>
      <c r="B8" s="291"/>
      <c r="C8" s="169" t="s">
        <v>38</v>
      </c>
      <c r="D8" s="169" t="s">
        <v>39</v>
      </c>
      <c r="E8" s="168" t="s">
        <v>50</v>
      </c>
      <c r="F8" s="260"/>
      <c r="G8" s="251"/>
      <c r="H8" s="252"/>
    </row>
    <row r="9" spans="1:8" ht="14.25">
      <c r="A9" s="84" t="s">
        <v>36</v>
      </c>
      <c r="B9" s="124" t="s">
        <v>37</v>
      </c>
      <c r="C9" s="66">
        <v>7000</v>
      </c>
      <c r="D9" s="44">
        <v>10</v>
      </c>
      <c r="E9" s="125" t="s">
        <v>122</v>
      </c>
      <c r="F9" s="92" t="s">
        <v>95</v>
      </c>
      <c r="G9" s="30" t="str">
        <f>IF(F9="課税対象外","要","不要")</f>
        <v>不要</v>
      </c>
      <c r="H9" s="31">
        <f>ROUNDDOWN(C9*D9,0)</f>
        <v>70000</v>
      </c>
    </row>
    <row r="10" spans="1:8" ht="14.25">
      <c r="A10" s="93" t="s">
        <v>51</v>
      </c>
      <c r="B10" s="119" t="s">
        <v>52</v>
      </c>
      <c r="C10" s="126">
        <v>50000</v>
      </c>
      <c r="D10" s="126">
        <v>1</v>
      </c>
      <c r="E10" s="48" t="s">
        <v>72</v>
      </c>
      <c r="F10" s="49" t="s">
        <v>96</v>
      </c>
      <c r="G10" s="30" t="str">
        <f t="shared" ref="G10:G23" si="0">IF(F10="課税対象外","要","不要")</f>
        <v>要</v>
      </c>
      <c r="H10" s="31">
        <f t="shared" ref="H10:H23" si="1">ROUNDDOWN(C10*D10,0)</f>
        <v>50000</v>
      </c>
    </row>
    <row r="11" spans="1:8" ht="14.25">
      <c r="A11" s="93" t="s">
        <v>61</v>
      </c>
      <c r="B11" s="119" t="s">
        <v>63</v>
      </c>
      <c r="C11" s="126">
        <v>250000</v>
      </c>
      <c r="D11" s="126">
        <v>1</v>
      </c>
      <c r="E11" s="48" t="s">
        <v>72</v>
      </c>
      <c r="F11" s="49" t="s">
        <v>96</v>
      </c>
      <c r="G11" s="30" t="str">
        <f t="shared" si="0"/>
        <v>要</v>
      </c>
      <c r="H11" s="31">
        <f t="shared" si="1"/>
        <v>250000</v>
      </c>
    </row>
    <row r="12" spans="1:8" ht="14.25">
      <c r="A12" s="93" t="s">
        <v>62</v>
      </c>
      <c r="B12" s="119" t="s">
        <v>52</v>
      </c>
      <c r="C12" s="126">
        <v>10000</v>
      </c>
      <c r="D12" s="126">
        <v>1</v>
      </c>
      <c r="E12" s="48" t="s">
        <v>72</v>
      </c>
      <c r="F12" s="49" t="s">
        <v>96</v>
      </c>
      <c r="G12" s="30" t="str">
        <f t="shared" si="0"/>
        <v>要</v>
      </c>
      <c r="H12" s="31">
        <f t="shared" si="1"/>
        <v>10000</v>
      </c>
    </row>
    <row r="13" spans="1:8" ht="14.25">
      <c r="A13" s="93" t="s">
        <v>73</v>
      </c>
      <c r="B13" s="119" t="s">
        <v>52</v>
      </c>
      <c r="C13" s="126">
        <v>10800</v>
      </c>
      <c r="D13" s="126">
        <v>2</v>
      </c>
      <c r="E13" s="48" t="s">
        <v>72</v>
      </c>
      <c r="F13" s="49" t="s">
        <v>95</v>
      </c>
      <c r="G13" s="30" t="str">
        <f t="shared" si="0"/>
        <v>不要</v>
      </c>
      <c r="H13" s="31">
        <f t="shared" si="1"/>
        <v>21600</v>
      </c>
    </row>
    <row r="14" spans="1:8" ht="14.25">
      <c r="A14" s="93"/>
      <c r="B14" s="119"/>
      <c r="C14" s="126"/>
      <c r="D14" s="126"/>
      <c r="E14" s="48"/>
      <c r="F14" s="49"/>
      <c r="G14" s="42" t="str">
        <f t="shared" si="0"/>
        <v>不要</v>
      </c>
      <c r="H14" s="31">
        <f t="shared" si="1"/>
        <v>0</v>
      </c>
    </row>
    <row r="15" spans="1:8" ht="14.25">
      <c r="A15" s="110"/>
      <c r="B15" s="127"/>
      <c r="C15" s="122"/>
      <c r="D15" s="122"/>
      <c r="E15" s="55"/>
      <c r="F15" s="56"/>
      <c r="G15" s="42" t="str">
        <f t="shared" si="0"/>
        <v>不要</v>
      </c>
      <c r="H15" s="31">
        <f t="shared" si="1"/>
        <v>0</v>
      </c>
    </row>
    <row r="16" spans="1:8" ht="14.25">
      <c r="A16" s="110"/>
      <c r="B16" s="127"/>
      <c r="C16" s="122"/>
      <c r="D16" s="122"/>
      <c r="E16" s="55"/>
      <c r="F16" s="56"/>
      <c r="G16" s="42" t="str">
        <f t="shared" si="0"/>
        <v>不要</v>
      </c>
      <c r="H16" s="31">
        <f t="shared" si="1"/>
        <v>0</v>
      </c>
    </row>
    <row r="17" spans="1:8" ht="14.25">
      <c r="A17" s="110"/>
      <c r="B17" s="127"/>
      <c r="C17" s="122"/>
      <c r="D17" s="122"/>
      <c r="E17" s="55"/>
      <c r="F17" s="56"/>
      <c r="G17" s="42" t="str">
        <f t="shared" si="0"/>
        <v>不要</v>
      </c>
      <c r="H17" s="31">
        <f t="shared" si="1"/>
        <v>0</v>
      </c>
    </row>
    <row r="18" spans="1:8" ht="14.25">
      <c r="A18" s="110"/>
      <c r="B18" s="127"/>
      <c r="C18" s="122"/>
      <c r="D18" s="122"/>
      <c r="E18" s="55"/>
      <c r="F18" s="56"/>
      <c r="G18" s="42" t="str">
        <f t="shared" si="0"/>
        <v>不要</v>
      </c>
      <c r="H18" s="31">
        <f t="shared" si="1"/>
        <v>0</v>
      </c>
    </row>
    <row r="19" spans="1:8" ht="14.25">
      <c r="A19" s="110"/>
      <c r="B19" s="127"/>
      <c r="C19" s="122"/>
      <c r="D19" s="122"/>
      <c r="E19" s="55"/>
      <c r="F19" s="56"/>
      <c r="G19" s="42" t="str">
        <f t="shared" si="0"/>
        <v>不要</v>
      </c>
      <c r="H19" s="31">
        <f t="shared" si="1"/>
        <v>0</v>
      </c>
    </row>
    <row r="20" spans="1:8" ht="14.25">
      <c r="A20" s="110"/>
      <c r="B20" s="127"/>
      <c r="C20" s="122"/>
      <c r="D20" s="122"/>
      <c r="E20" s="55"/>
      <c r="F20" s="56"/>
      <c r="G20" s="42" t="str">
        <f t="shared" si="0"/>
        <v>不要</v>
      </c>
      <c r="H20" s="31">
        <f t="shared" si="1"/>
        <v>0</v>
      </c>
    </row>
    <row r="21" spans="1:8" ht="14.25">
      <c r="A21" s="110"/>
      <c r="B21" s="127"/>
      <c r="C21" s="122"/>
      <c r="D21" s="122"/>
      <c r="E21" s="55"/>
      <c r="F21" s="56"/>
      <c r="G21" s="42" t="str">
        <f t="shared" si="0"/>
        <v>不要</v>
      </c>
      <c r="H21" s="31">
        <f t="shared" si="1"/>
        <v>0</v>
      </c>
    </row>
    <row r="22" spans="1:8" ht="14.25">
      <c r="A22" s="110"/>
      <c r="B22" s="127"/>
      <c r="C22" s="122"/>
      <c r="D22" s="122"/>
      <c r="E22" s="55"/>
      <c r="F22" s="56"/>
      <c r="G22" s="42" t="str">
        <f t="shared" si="0"/>
        <v>不要</v>
      </c>
      <c r="H22" s="31">
        <f t="shared" si="1"/>
        <v>0</v>
      </c>
    </row>
    <row r="23" spans="1:8" ht="15" thickBot="1">
      <c r="A23" s="113"/>
      <c r="B23" s="128"/>
      <c r="C23" s="123"/>
      <c r="D23" s="123"/>
      <c r="E23" s="129"/>
      <c r="F23" s="62"/>
      <c r="G23" s="42" t="str">
        <f t="shared" si="0"/>
        <v>不要</v>
      </c>
      <c r="H23" s="31">
        <f t="shared" si="1"/>
        <v>0</v>
      </c>
    </row>
    <row r="24" spans="1:8" ht="15" thickBot="1">
      <c r="A24" s="236" t="s">
        <v>1</v>
      </c>
      <c r="B24" s="237"/>
      <c r="C24" s="237"/>
      <c r="D24" s="237"/>
      <c r="E24" s="237"/>
      <c r="F24" s="237"/>
      <c r="G24" s="289"/>
      <c r="H24" s="10">
        <f>SUM(H9:H23)</f>
        <v>401600</v>
      </c>
    </row>
    <row r="25" spans="1:8" ht="14.25">
      <c r="A25" s="13"/>
      <c r="B25" s="13"/>
      <c r="C25" s="12"/>
      <c r="D25" s="13"/>
      <c r="E25" s="13"/>
      <c r="F25" s="13"/>
      <c r="G25" s="24" t="s">
        <v>68</v>
      </c>
      <c r="H25" s="11">
        <f>SUMIF(G9:G23,"要",H9:H23)</f>
        <v>310000</v>
      </c>
    </row>
  </sheetData>
  <mergeCells count="9">
    <mergeCell ref="F1:G1"/>
    <mergeCell ref="H7:H8"/>
    <mergeCell ref="A24:G24"/>
    <mergeCell ref="A7:A8"/>
    <mergeCell ref="B7:B8"/>
    <mergeCell ref="C7:E7"/>
    <mergeCell ref="F7:F8"/>
    <mergeCell ref="G7:G8"/>
    <mergeCell ref="B1:E1"/>
  </mergeCells>
  <phoneticPr fontId="10"/>
  <dataValidations count="3">
    <dataValidation type="list" allowBlank="1" showInputMessage="1" showErrorMessage="1" sqref="E9:E23" xr:uid="{00C7E3CF-3A07-4294-8636-ACD1FE88AC5D}">
      <formula1>"選択してください,個,点,式,件,ヶ月"</formula1>
    </dataValidation>
    <dataValidation type="list" allowBlank="1" showInputMessage="1" showErrorMessage="1" sqref="F9:F23" xr:uid="{81D8791F-6400-4C83-81B5-DB276F210E61}">
      <formula1>"税込（課税）,課税対象外"</formula1>
    </dataValidation>
    <dataValidation type="list" allowBlank="1" showInputMessage="1" showErrorMessage="1" sqref="G9:G23" xr:uid="{9C1BEBF3-F88C-481D-95BF-E45FCF849CCD}">
      <formula1>"要,不要"</formula1>
    </dataValidation>
  </dataValidations>
  <pageMargins left="0.7" right="0.7"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C5899-5DE5-4866-A03E-BEE79B810682}">
  <dimension ref="A1:G17"/>
  <sheetViews>
    <sheetView view="pageBreakPreview" zoomScaleNormal="100" zoomScaleSheetLayoutView="100" workbookViewId="0">
      <selection activeCell="A4" sqref="A4"/>
    </sheetView>
  </sheetViews>
  <sheetFormatPr defaultRowHeight="13.5"/>
  <cols>
    <col min="1" max="1" width="16.125" customWidth="1"/>
    <col min="2" max="2" width="12.25" customWidth="1"/>
    <col min="3" max="3" width="12.875" customWidth="1"/>
    <col min="4" max="4" width="18" customWidth="1"/>
    <col min="5" max="5" width="14.125" customWidth="1"/>
    <col min="6" max="6" width="16.25" customWidth="1"/>
  </cols>
  <sheetData>
    <row r="1" spans="1:7" ht="37.5" customHeight="1">
      <c r="A1" s="203" t="s">
        <v>137</v>
      </c>
      <c r="B1" s="250" t="str">
        <f>【鑑】経費等内訳書!B10</f>
        <v>○○を用いた○○の研究</v>
      </c>
      <c r="C1" s="250"/>
      <c r="D1" s="250"/>
      <c r="E1" s="203" t="s">
        <v>154</v>
      </c>
      <c r="F1" s="208" t="str">
        <f>設備備品費!H1</f>
        <v>J0125252500Xh0001</v>
      </c>
      <c r="G1" s="207"/>
    </row>
    <row r="2" spans="1:7">
      <c r="A2" s="174" t="s">
        <v>136</v>
      </c>
      <c r="B2" s="174" t="str">
        <f>【鑑】経費等内訳書!B3</f>
        <v>国立大学法人○○大学</v>
      </c>
      <c r="C2" s="174"/>
      <c r="D2" s="174"/>
      <c r="E2" s="174"/>
      <c r="F2" s="174"/>
    </row>
    <row r="3" spans="1:7">
      <c r="A3" s="174" t="s">
        <v>188</v>
      </c>
      <c r="B3" s="174"/>
      <c r="C3" s="174"/>
      <c r="D3" s="174"/>
      <c r="E3" s="174"/>
      <c r="F3" s="174"/>
    </row>
    <row r="5" spans="1:7" ht="14.25">
      <c r="A5" s="22" t="s">
        <v>101</v>
      </c>
      <c r="B5" s="22"/>
      <c r="C5" s="22"/>
      <c r="D5" s="22"/>
      <c r="E5" s="1"/>
      <c r="F5" s="1"/>
    </row>
    <row r="6" spans="1:7" ht="15" thickBot="1">
      <c r="A6" s="22" t="s">
        <v>29</v>
      </c>
      <c r="B6" s="22"/>
      <c r="C6" s="22"/>
      <c r="D6" s="22"/>
      <c r="E6" s="1"/>
      <c r="F6" s="2" t="s">
        <v>30</v>
      </c>
    </row>
    <row r="7" spans="1:7" ht="14.25">
      <c r="A7" s="18" t="s">
        <v>23</v>
      </c>
      <c r="B7" s="294" t="s">
        <v>2</v>
      </c>
      <c r="C7" s="295"/>
      <c r="D7" s="170" t="s">
        <v>24</v>
      </c>
      <c r="E7" s="19" t="s">
        <v>25</v>
      </c>
      <c r="F7" s="165" t="s">
        <v>0</v>
      </c>
    </row>
    <row r="8" spans="1:7" ht="14.25">
      <c r="A8" s="21" t="s">
        <v>19</v>
      </c>
      <c r="B8" s="292" t="s">
        <v>55</v>
      </c>
      <c r="C8" s="293"/>
      <c r="D8" s="175">
        <f>設備備品費!I23</f>
        <v>2580000</v>
      </c>
      <c r="E8" s="20">
        <v>0.1</v>
      </c>
      <c r="F8" s="8">
        <f>IF(D8*E8=0,0,ROUNDDOWN(D8*E8,0))</f>
        <v>258000</v>
      </c>
    </row>
    <row r="9" spans="1:7" ht="14.25">
      <c r="A9" s="21" t="s">
        <v>20</v>
      </c>
      <c r="B9" s="292" t="s">
        <v>55</v>
      </c>
      <c r="C9" s="293"/>
      <c r="D9" s="175">
        <f>消耗品費!H23</f>
        <v>60000</v>
      </c>
      <c r="E9" s="20">
        <v>0.1</v>
      </c>
      <c r="F9" s="8">
        <f>IF(D9*E9=0,0,ROUNDDOWN(D9*E9,0))</f>
        <v>6000</v>
      </c>
    </row>
    <row r="10" spans="1:7" ht="14.25">
      <c r="A10" s="21" t="s">
        <v>22</v>
      </c>
      <c r="B10" s="292" t="s">
        <v>55</v>
      </c>
      <c r="C10" s="293"/>
      <c r="D10" s="175">
        <f>旅費!O22</f>
        <v>250000</v>
      </c>
      <c r="E10" s="20">
        <v>0.1</v>
      </c>
      <c r="F10" s="8">
        <f t="shared" ref="F10:F14" si="0">IF(D10*E10=0,0,ROUNDDOWN(D10*E10,0))</f>
        <v>25000</v>
      </c>
    </row>
    <row r="11" spans="1:7" ht="14.25">
      <c r="A11" s="21" t="s">
        <v>86</v>
      </c>
      <c r="B11" s="292" t="s">
        <v>55</v>
      </c>
      <c r="C11" s="293"/>
      <c r="D11" s="175">
        <f>'人件費（実績単価）'!J26+'人件費（健保等級）'!J25</f>
        <v>9993852</v>
      </c>
      <c r="E11" s="20">
        <v>0.1</v>
      </c>
      <c r="F11" s="8">
        <f t="shared" si="0"/>
        <v>999385</v>
      </c>
    </row>
    <row r="12" spans="1:7" ht="14.25">
      <c r="A12" s="21" t="s">
        <v>21</v>
      </c>
      <c r="B12" s="292" t="s">
        <v>55</v>
      </c>
      <c r="C12" s="293"/>
      <c r="D12" s="175">
        <f>謝金!G26</f>
        <v>5000</v>
      </c>
      <c r="E12" s="20">
        <v>0.1</v>
      </c>
      <c r="F12" s="8">
        <f t="shared" si="0"/>
        <v>500</v>
      </c>
    </row>
    <row r="13" spans="1:7" ht="14.25">
      <c r="A13" s="21" t="s">
        <v>56</v>
      </c>
      <c r="B13" s="292" t="s">
        <v>55</v>
      </c>
      <c r="C13" s="293"/>
      <c r="D13" s="175">
        <f>外注費!H30</f>
        <v>1000000</v>
      </c>
      <c r="E13" s="20">
        <v>0.1</v>
      </c>
      <c r="F13" s="8">
        <f t="shared" si="0"/>
        <v>100000</v>
      </c>
    </row>
    <row r="14" spans="1:7" ht="14.25">
      <c r="A14" s="21" t="s">
        <v>9</v>
      </c>
      <c r="B14" s="292" t="s">
        <v>55</v>
      </c>
      <c r="C14" s="293"/>
      <c r="D14" s="175">
        <f>その他!H25</f>
        <v>310000</v>
      </c>
      <c r="E14" s="20">
        <v>0.1</v>
      </c>
      <c r="F14" s="8">
        <f t="shared" si="0"/>
        <v>31000</v>
      </c>
    </row>
    <row r="15" spans="1:7" ht="15" thickBot="1">
      <c r="A15" s="4"/>
      <c r="B15" s="271" t="s">
        <v>1</v>
      </c>
      <c r="C15" s="291"/>
      <c r="D15" s="291"/>
      <c r="E15" s="291"/>
      <c r="F15" s="9">
        <f>SUM(F8:F14)</f>
        <v>1419885</v>
      </c>
    </row>
    <row r="17" spans="1:1" ht="14.25">
      <c r="A17" s="176" t="s">
        <v>147</v>
      </c>
    </row>
  </sheetData>
  <mergeCells count="10">
    <mergeCell ref="B1:D1"/>
    <mergeCell ref="B13:C13"/>
    <mergeCell ref="B14:C14"/>
    <mergeCell ref="B15:E15"/>
    <mergeCell ref="B7:C7"/>
    <mergeCell ref="B8:C8"/>
    <mergeCell ref="B9:C9"/>
    <mergeCell ref="B10:C10"/>
    <mergeCell ref="B11:C11"/>
    <mergeCell ref="B12:C12"/>
  </mergeCells>
  <phoneticPr fontId="10"/>
  <pageMargins left="0.7" right="0.7" top="0.75" bottom="0.75" header="0.3" footer="0.3"/>
  <pageSetup paperSize="9" scale="9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D8A4B-3825-435E-B66F-D7E4C10C8B57}">
  <dimension ref="A1:E17"/>
  <sheetViews>
    <sheetView view="pageBreakPreview" zoomScaleNormal="100" zoomScaleSheetLayoutView="100" workbookViewId="0">
      <selection activeCell="C3" sqref="C3"/>
    </sheetView>
  </sheetViews>
  <sheetFormatPr defaultRowHeight="13.5"/>
  <cols>
    <col min="1" max="1" width="10.875" customWidth="1"/>
    <col min="2" max="2" width="13.375" customWidth="1"/>
    <col min="3" max="3" width="26.875" customWidth="1"/>
    <col min="4" max="4" width="15" customWidth="1"/>
    <col min="5" max="5" width="17.875" customWidth="1"/>
  </cols>
  <sheetData>
    <row r="1" spans="1:5" ht="39.75" customHeight="1">
      <c r="A1" s="210" t="s">
        <v>137</v>
      </c>
      <c r="B1" s="250" t="str">
        <f>【鑑】経費等内訳書!B10</f>
        <v>○○を用いた○○の研究</v>
      </c>
      <c r="C1" s="250"/>
      <c r="D1" s="204" t="s">
        <v>154</v>
      </c>
      <c r="E1" s="207" t="str">
        <f>設備備品費!H1</f>
        <v>J0125252500Xh0001</v>
      </c>
    </row>
    <row r="2" spans="1:5">
      <c r="A2" s="174" t="s">
        <v>136</v>
      </c>
      <c r="B2" s="174" t="str">
        <f>【鑑】経費等内訳書!B3</f>
        <v>国立大学法人○○大学</v>
      </c>
      <c r="D2" s="174"/>
      <c r="E2" s="174"/>
    </row>
    <row r="3" spans="1:5">
      <c r="A3" s="174" t="s">
        <v>189</v>
      </c>
      <c r="C3" s="174"/>
      <c r="D3" s="174"/>
      <c r="E3" s="174"/>
    </row>
    <row r="5" spans="1:5" ht="14.25">
      <c r="A5" s="302" t="s">
        <v>102</v>
      </c>
      <c r="B5" s="302"/>
      <c r="C5" s="303"/>
      <c r="D5" s="303"/>
      <c r="E5" s="144" t="s">
        <v>103</v>
      </c>
    </row>
    <row r="6" spans="1:5">
      <c r="A6" s="304" t="s">
        <v>104</v>
      </c>
      <c r="B6" s="304"/>
      <c r="C6" s="171" t="s">
        <v>105</v>
      </c>
      <c r="D6" s="145" t="s">
        <v>0</v>
      </c>
      <c r="E6" s="171" t="s">
        <v>106</v>
      </c>
    </row>
    <row r="7" spans="1:5">
      <c r="A7" s="305" t="s">
        <v>107</v>
      </c>
      <c r="B7" s="306" t="s">
        <v>108</v>
      </c>
      <c r="C7" s="172" t="s">
        <v>109</v>
      </c>
      <c r="D7" s="178">
        <f>設備備品費!I22</f>
        <v>6080000</v>
      </c>
      <c r="E7" s="299">
        <f>D7+D8</f>
        <v>6929000</v>
      </c>
    </row>
    <row r="8" spans="1:5">
      <c r="A8" s="305"/>
      <c r="B8" s="306"/>
      <c r="C8" s="172" t="s">
        <v>110</v>
      </c>
      <c r="D8" s="178">
        <f>消耗品費!H22</f>
        <v>849000</v>
      </c>
      <c r="E8" s="300"/>
    </row>
    <row r="9" spans="1:5">
      <c r="A9" s="305"/>
      <c r="B9" s="173" t="s">
        <v>111</v>
      </c>
      <c r="C9" s="173" t="s">
        <v>111</v>
      </c>
      <c r="D9" s="178">
        <f>旅費!O21</f>
        <v>410000</v>
      </c>
      <c r="E9" s="177">
        <f>D9</f>
        <v>410000</v>
      </c>
    </row>
    <row r="10" spans="1:5">
      <c r="A10" s="305"/>
      <c r="B10" s="306" t="s">
        <v>112</v>
      </c>
      <c r="C10" s="172" t="s">
        <v>113</v>
      </c>
      <c r="D10" s="178">
        <f>'人件費（実績単価）'!J23+'人件費（健保等級）'!J24</f>
        <v>14716792</v>
      </c>
      <c r="E10" s="299">
        <f>D10+D11</f>
        <v>14733792</v>
      </c>
    </row>
    <row r="11" spans="1:5">
      <c r="A11" s="305"/>
      <c r="B11" s="306"/>
      <c r="C11" s="172" t="s">
        <v>114</v>
      </c>
      <c r="D11" s="178">
        <f>謝金!G25</f>
        <v>17000</v>
      </c>
      <c r="E11" s="300"/>
    </row>
    <row r="12" spans="1:5">
      <c r="A12" s="305"/>
      <c r="B12" s="306" t="s">
        <v>115</v>
      </c>
      <c r="C12" s="172" t="s">
        <v>116</v>
      </c>
      <c r="D12" s="178">
        <f>外注費!H29</f>
        <v>2500000</v>
      </c>
      <c r="E12" s="299">
        <f>D12+D13+D14</f>
        <v>4321485</v>
      </c>
    </row>
    <row r="13" spans="1:5">
      <c r="A13" s="305"/>
      <c r="B13" s="306"/>
      <c r="C13" s="172" t="s">
        <v>115</v>
      </c>
      <c r="D13" s="178">
        <f>その他!H24</f>
        <v>401600</v>
      </c>
      <c r="E13" s="301"/>
    </row>
    <row r="14" spans="1:5" ht="27">
      <c r="A14" s="305"/>
      <c r="B14" s="306"/>
      <c r="C14" s="173" t="s">
        <v>117</v>
      </c>
      <c r="D14" s="178">
        <f>'その他（消費税相当額）'!F15</f>
        <v>1419885</v>
      </c>
      <c r="E14" s="300"/>
    </row>
    <row r="15" spans="1:5">
      <c r="A15" s="296" t="s">
        <v>118</v>
      </c>
      <c r="B15" s="296"/>
      <c r="C15" s="296"/>
      <c r="D15" s="177">
        <f>SUM(D7:D14)</f>
        <v>26394277</v>
      </c>
      <c r="E15" s="177">
        <f>SUM(E7:E14)</f>
        <v>26394277</v>
      </c>
    </row>
    <row r="16" spans="1:5">
      <c r="A16" s="297" t="s">
        <v>120</v>
      </c>
      <c r="B16" s="297"/>
      <c r="C16" s="298"/>
      <c r="D16" s="178"/>
      <c r="E16" s="177">
        <f>D16</f>
        <v>0</v>
      </c>
    </row>
    <row r="17" spans="1:5">
      <c r="A17" s="296" t="s">
        <v>119</v>
      </c>
      <c r="B17" s="296"/>
      <c r="C17" s="296"/>
      <c r="D17" s="177">
        <f>SUM(D15:D16)</f>
        <v>26394277</v>
      </c>
      <c r="E17" s="177">
        <f>SUM(E15:E16)</f>
        <v>26394277</v>
      </c>
    </row>
  </sheetData>
  <mergeCells count="14">
    <mergeCell ref="B1:C1"/>
    <mergeCell ref="A15:C15"/>
    <mergeCell ref="A16:C16"/>
    <mergeCell ref="A17:C17"/>
    <mergeCell ref="E7:E8"/>
    <mergeCell ref="E10:E11"/>
    <mergeCell ref="E12:E14"/>
    <mergeCell ref="A5:B5"/>
    <mergeCell ref="C5:D5"/>
    <mergeCell ref="A6:B6"/>
    <mergeCell ref="A7:A14"/>
    <mergeCell ref="B7:B8"/>
    <mergeCell ref="B10:B11"/>
    <mergeCell ref="B12:B14"/>
  </mergeCells>
  <phoneticPr fontId="10"/>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4BC45-FF5E-4D88-8707-0E81484A2093}">
  <sheetPr>
    <pageSetUpPr fitToPage="1"/>
  </sheetPr>
  <dimension ref="A1:F30"/>
  <sheetViews>
    <sheetView tabSelected="1" workbookViewId="0">
      <selection activeCell="B13" sqref="B13:C13"/>
    </sheetView>
  </sheetViews>
  <sheetFormatPr defaultRowHeight="13.5"/>
  <cols>
    <col min="1" max="1" width="22.125" customWidth="1"/>
    <col min="2" max="2" width="19.125" customWidth="1"/>
    <col min="3" max="3" width="16.25" customWidth="1"/>
    <col min="4" max="4" width="5.25" customWidth="1"/>
    <col min="5" max="5" width="17.75" customWidth="1"/>
    <col min="6" max="6" width="20.75" customWidth="1"/>
  </cols>
  <sheetData>
    <row r="1" spans="1:6" ht="14.25">
      <c r="A1" s="180" t="s">
        <v>153</v>
      </c>
      <c r="B1" s="181"/>
      <c r="C1" s="182"/>
      <c r="D1" s="182"/>
      <c r="E1" s="180" t="s">
        <v>154</v>
      </c>
      <c r="F1" s="205" t="s">
        <v>187</v>
      </c>
    </row>
    <row r="2" spans="1:6" ht="14.25">
      <c r="A2" s="180" t="s">
        <v>190</v>
      </c>
      <c r="B2" s="182"/>
      <c r="C2" s="182"/>
      <c r="D2" s="182"/>
      <c r="E2" s="182"/>
      <c r="F2" s="182"/>
    </row>
    <row r="3" spans="1:6" ht="14.25">
      <c r="A3" s="180" t="s">
        <v>155</v>
      </c>
      <c r="B3" s="227" t="s">
        <v>185</v>
      </c>
      <c r="C3" s="227"/>
      <c r="D3" s="227"/>
      <c r="E3" s="227"/>
      <c r="F3" s="183"/>
    </row>
    <row r="4" spans="1:6" ht="14.25">
      <c r="A4" s="180" t="s">
        <v>156</v>
      </c>
      <c r="B4" s="228" t="s">
        <v>184</v>
      </c>
      <c r="C4" s="228"/>
      <c r="D4" s="228"/>
      <c r="E4" s="228"/>
      <c r="F4" s="228"/>
    </row>
    <row r="5" spans="1:6" ht="14.25">
      <c r="A5" s="180" t="s">
        <v>157</v>
      </c>
      <c r="B5" s="229"/>
      <c r="C5" s="229"/>
      <c r="D5" s="229"/>
      <c r="E5" s="229"/>
      <c r="F5" s="229"/>
    </row>
    <row r="6" spans="1:6" ht="14.25">
      <c r="A6" s="180" t="s">
        <v>158</v>
      </c>
      <c r="B6" s="229"/>
      <c r="C6" s="229"/>
      <c r="D6" s="229"/>
      <c r="E6" s="229"/>
      <c r="F6" s="229"/>
    </row>
    <row r="7" spans="1:6" ht="14.25">
      <c r="A7" s="180" t="s">
        <v>159</v>
      </c>
      <c r="B7" s="229"/>
      <c r="C7" s="229"/>
      <c r="D7" s="229"/>
      <c r="E7" s="229"/>
      <c r="F7" s="229"/>
    </row>
    <row r="8" spans="1:6" ht="31.5" customHeight="1">
      <c r="A8" s="180" t="s">
        <v>160</v>
      </c>
      <c r="B8" s="229" t="s">
        <v>192</v>
      </c>
      <c r="C8" s="229"/>
      <c r="D8" s="229"/>
      <c r="E8" s="229"/>
      <c r="F8" s="229"/>
    </row>
    <row r="9" spans="1:6" ht="14.25">
      <c r="A9" s="180" t="s">
        <v>161</v>
      </c>
      <c r="B9" s="230" t="s">
        <v>162</v>
      </c>
      <c r="C9" s="230"/>
      <c r="D9" s="230"/>
      <c r="E9" s="230"/>
      <c r="F9" s="230"/>
    </row>
    <row r="10" spans="1:6" ht="22.5" customHeight="1">
      <c r="A10" s="180" t="s">
        <v>163</v>
      </c>
      <c r="B10" s="230" t="s">
        <v>186</v>
      </c>
      <c r="C10" s="230"/>
      <c r="D10" s="230"/>
      <c r="E10" s="230"/>
      <c r="F10" s="230"/>
    </row>
    <row r="11" spans="1:6" ht="14.25">
      <c r="A11" s="180" t="s">
        <v>164</v>
      </c>
      <c r="B11" s="229"/>
      <c r="C11" s="229"/>
      <c r="D11" s="229"/>
      <c r="E11" s="229"/>
      <c r="F11" s="229"/>
    </row>
    <row r="12" spans="1:6" ht="14.25">
      <c r="A12" s="180" t="s">
        <v>165</v>
      </c>
      <c r="B12" s="184"/>
      <c r="C12" s="185"/>
      <c r="D12" s="185"/>
      <c r="E12" s="185"/>
      <c r="F12" s="186"/>
    </row>
    <row r="13" spans="1:6" ht="14.25">
      <c r="A13" s="180" t="s">
        <v>166</v>
      </c>
      <c r="B13" s="231"/>
      <c r="C13" s="231"/>
      <c r="D13" s="187" t="s">
        <v>167</v>
      </c>
      <c r="E13" s="188">
        <v>47208</v>
      </c>
      <c r="F13" s="189"/>
    </row>
    <row r="14" spans="1:6" ht="14.25">
      <c r="A14" s="180" t="s">
        <v>168</v>
      </c>
      <c r="B14" s="232"/>
      <c r="C14" s="232"/>
      <c r="D14" s="187" t="s">
        <v>167</v>
      </c>
      <c r="E14" s="188">
        <v>46477</v>
      </c>
      <c r="F14" s="189"/>
    </row>
    <row r="15" spans="1:6" ht="14.25">
      <c r="A15" s="180" t="s">
        <v>169</v>
      </c>
      <c r="B15" s="222"/>
      <c r="C15" s="222"/>
      <c r="D15" s="222"/>
      <c r="E15" s="222"/>
      <c r="F15" s="222"/>
    </row>
    <row r="16" spans="1:6" ht="15" thickBot="1">
      <c r="A16" s="180" t="s">
        <v>170</v>
      </c>
      <c r="B16" s="224"/>
      <c r="C16" s="224"/>
      <c r="D16" s="224"/>
      <c r="E16" s="225"/>
      <c r="F16" s="224"/>
    </row>
    <row r="17" spans="1:6" ht="35.25" customHeight="1" thickTop="1">
      <c r="A17" s="200" t="s">
        <v>171</v>
      </c>
      <c r="B17" s="222"/>
      <c r="C17" s="222"/>
      <c r="D17" s="222"/>
      <c r="E17" s="202" t="s">
        <v>172</v>
      </c>
      <c r="F17" s="190"/>
    </row>
    <row r="18" spans="1:6" ht="36" customHeight="1">
      <c r="A18" s="201" t="s">
        <v>173</v>
      </c>
      <c r="B18" s="226"/>
      <c r="C18" s="226"/>
      <c r="D18" s="226"/>
      <c r="E18" s="202" t="s">
        <v>174</v>
      </c>
      <c r="F18" s="190"/>
    </row>
    <row r="20" spans="1:6" ht="14.25">
      <c r="A20" s="189" t="s">
        <v>175</v>
      </c>
      <c r="B20" s="191"/>
      <c r="C20" s="191"/>
      <c r="D20" s="191"/>
      <c r="E20" s="192"/>
      <c r="F20" s="192"/>
    </row>
    <row r="21" spans="1:6" ht="14.25">
      <c r="A21" s="193" t="s">
        <v>176</v>
      </c>
      <c r="B21" s="211" t="s">
        <v>177</v>
      </c>
      <c r="C21" s="212"/>
      <c r="D21" s="213"/>
      <c r="E21" s="194" t="s">
        <v>178</v>
      </c>
      <c r="F21" s="194" t="s">
        <v>179</v>
      </c>
    </row>
    <row r="22" spans="1:6" ht="14.25">
      <c r="A22" s="195"/>
      <c r="B22" s="214"/>
      <c r="C22" s="215"/>
      <c r="D22" s="216"/>
      <c r="E22" s="196"/>
      <c r="F22" s="217"/>
    </row>
    <row r="23" spans="1:6" ht="14.25">
      <c r="A23" s="197" t="s">
        <v>180</v>
      </c>
      <c r="B23" s="220" t="s">
        <v>181</v>
      </c>
      <c r="C23" s="220"/>
      <c r="D23" s="220"/>
      <c r="E23" s="197" t="s">
        <v>182</v>
      </c>
      <c r="F23" s="218"/>
    </row>
    <row r="24" spans="1:6" ht="14.25">
      <c r="A24" s="198"/>
      <c r="B24" s="221"/>
      <c r="C24" s="222"/>
      <c r="D24" s="223"/>
      <c r="E24" s="199"/>
      <c r="F24" s="219"/>
    </row>
    <row r="25" spans="1:6" ht="14.25">
      <c r="A25" s="191"/>
      <c r="B25" s="191"/>
      <c r="C25" s="191"/>
      <c r="D25" s="191"/>
      <c r="E25" s="192"/>
      <c r="F25" s="192"/>
    </row>
    <row r="26" spans="1:6" ht="14.25">
      <c r="A26" s="189" t="s">
        <v>183</v>
      </c>
      <c r="B26" s="191"/>
      <c r="C26" s="191"/>
      <c r="D26" s="191"/>
      <c r="E26" s="192"/>
      <c r="F26" s="192"/>
    </row>
    <row r="27" spans="1:6" ht="14.25">
      <c r="A27" s="193" t="s">
        <v>176</v>
      </c>
      <c r="B27" s="211" t="s">
        <v>177</v>
      </c>
      <c r="C27" s="212"/>
      <c r="D27" s="213"/>
      <c r="E27" s="194" t="s">
        <v>178</v>
      </c>
      <c r="F27" s="194" t="s">
        <v>179</v>
      </c>
    </row>
    <row r="28" spans="1:6" ht="14.25">
      <c r="A28" s="195"/>
      <c r="B28" s="214"/>
      <c r="C28" s="215"/>
      <c r="D28" s="216"/>
      <c r="E28" s="196"/>
      <c r="F28" s="217"/>
    </row>
    <row r="29" spans="1:6" ht="14.25">
      <c r="A29" s="197" t="s">
        <v>180</v>
      </c>
      <c r="B29" s="220" t="s">
        <v>181</v>
      </c>
      <c r="C29" s="220"/>
      <c r="D29" s="220"/>
      <c r="E29" s="197" t="s">
        <v>182</v>
      </c>
      <c r="F29" s="218"/>
    </row>
    <row r="30" spans="1:6" ht="14.25">
      <c r="A30" s="198"/>
      <c r="B30" s="221"/>
      <c r="C30" s="222"/>
      <c r="D30" s="223"/>
      <c r="E30" s="199"/>
      <c r="F30" s="219"/>
    </row>
  </sheetData>
  <protectedRanges>
    <protectedRange sqref="B1:F18" name="範囲1"/>
  </protectedRanges>
  <mergeCells count="25">
    <mergeCell ref="B15:F15"/>
    <mergeCell ref="B3:E3"/>
    <mergeCell ref="B4:F4"/>
    <mergeCell ref="B5:F5"/>
    <mergeCell ref="B6:F6"/>
    <mergeCell ref="B7:F7"/>
    <mergeCell ref="B8:F8"/>
    <mergeCell ref="B9:F9"/>
    <mergeCell ref="B10:F10"/>
    <mergeCell ref="B11:F11"/>
    <mergeCell ref="B13:C13"/>
    <mergeCell ref="B14:C14"/>
    <mergeCell ref="B16:F16"/>
    <mergeCell ref="B17:D17"/>
    <mergeCell ref="B18:D18"/>
    <mergeCell ref="B21:D21"/>
    <mergeCell ref="B22:D22"/>
    <mergeCell ref="F22:F24"/>
    <mergeCell ref="B23:D23"/>
    <mergeCell ref="B24:D24"/>
    <mergeCell ref="B27:D27"/>
    <mergeCell ref="B28:D28"/>
    <mergeCell ref="F28:F30"/>
    <mergeCell ref="B29:D29"/>
    <mergeCell ref="B30:D30"/>
  </mergeCells>
  <phoneticPr fontId="10"/>
  <dataValidations count="1">
    <dataValidation type="list" allowBlank="1" showInputMessage="1" showErrorMessage="1" sqref="B4:F4" xr:uid="{ABCB36AB-5CC5-492D-9711-48767F123E2D}">
      <formula1>"選択してください,大学等,企業等"</formula1>
    </dataValidation>
  </dataValidations>
  <pageMargins left="0.7" right="0.7" top="0.75" bottom="0.75" header="0.3" footer="0.3"/>
  <pageSetup paperSize="9" scale="8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6DC8A-7C52-4D3D-A349-7068A4C77DB0}">
  <dimension ref="A1:I24"/>
  <sheetViews>
    <sheetView view="pageBreakPreview" zoomScaleNormal="100" zoomScaleSheetLayoutView="100" workbookViewId="0">
      <selection activeCell="A4" sqref="A4"/>
    </sheetView>
  </sheetViews>
  <sheetFormatPr defaultRowHeight="13.5"/>
  <cols>
    <col min="1" max="1" width="24.125" customWidth="1"/>
    <col min="2" max="2" width="35.5" customWidth="1"/>
    <col min="3" max="3" width="13.5" customWidth="1"/>
    <col min="4" max="4" width="12.125" customWidth="1"/>
    <col min="7" max="7" width="12.875" customWidth="1"/>
    <col min="8" max="8" width="8.875" customWidth="1"/>
    <col min="9" max="9" width="15.375" customWidth="1"/>
  </cols>
  <sheetData>
    <row r="1" spans="1:9">
      <c r="A1" s="174" t="s">
        <v>137</v>
      </c>
      <c r="B1" s="206" t="str">
        <f>【鑑】経費等内訳書!B10</f>
        <v>○○を用いた○○の研究</v>
      </c>
      <c r="C1" s="174"/>
      <c r="D1" s="174"/>
      <c r="E1" s="174"/>
      <c r="F1" s="174"/>
      <c r="G1" s="204" t="s">
        <v>154</v>
      </c>
      <c r="H1" t="str">
        <f>【鑑】経費等内訳書!F1</f>
        <v>J0125252500Xh0001</v>
      </c>
    </row>
    <row r="2" spans="1:9">
      <c r="A2" s="174" t="s">
        <v>136</v>
      </c>
      <c r="B2" s="174" t="str">
        <f>【鑑】経費等内訳書!B3</f>
        <v>国立大学法人○○大学</v>
      </c>
      <c r="C2" s="174"/>
      <c r="D2" s="174"/>
      <c r="E2" s="174"/>
      <c r="F2" s="174"/>
      <c r="G2" s="174"/>
    </row>
    <row r="3" spans="1:9">
      <c r="A3" s="174" t="s">
        <v>189</v>
      </c>
      <c r="B3" s="174"/>
      <c r="C3" s="174"/>
      <c r="D3" s="174"/>
      <c r="E3" s="174"/>
      <c r="F3" s="174"/>
      <c r="G3" s="174"/>
    </row>
    <row r="5" spans="1:9" ht="14.25">
      <c r="A5" s="22" t="s">
        <v>6</v>
      </c>
      <c r="B5" s="22"/>
      <c r="C5" s="3"/>
      <c r="D5" s="22"/>
      <c r="E5" s="22"/>
      <c r="F5" s="22"/>
      <c r="G5" s="22"/>
      <c r="H5" s="22"/>
      <c r="I5" s="1"/>
    </row>
    <row r="6" spans="1:9" ht="15" thickBot="1">
      <c r="A6" s="22" t="s">
        <v>5</v>
      </c>
      <c r="B6" s="22"/>
      <c r="C6" s="3"/>
      <c r="D6" s="22"/>
      <c r="E6" s="22"/>
      <c r="F6" s="22"/>
      <c r="G6" s="22"/>
      <c r="H6" s="22"/>
      <c r="I6" s="2" t="s">
        <v>30</v>
      </c>
    </row>
    <row r="7" spans="1:9" ht="14.25">
      <c r="A7" s="239" t="s">
        <v>4</v>
      </c>
      <c r="B7" s="241" t="s">
        <v>14</v>
      </c>
      <c r="C7" s="243" t="s">
        <v>15</v>
      </c>
      <c r="D7" s="245" t="s">
        <v>40</v>
      </c>
      <c r="E7" s="245"/>
      <c r="F7" s="245"/>
      <c r="G7" s="246" t="s">
        <v>97</v>
      </c>
      <c r="H7" s="248" t="s">
        <v>48</v>
      </c>
      <c r="I7" s="233" t="s">
        <v>0</v>
      </c>
    </row>
    <row r="8" spans="1:9" ht="14.25">
      <c r="A8" s="240"/>
      <c r="B8" s="242"/>
      <c r="C8" s="244"/>
      <c r="D8" s="166" t="s">
        <v>38</v>
      </c>
      <c r="E8" s="235" t="s">
        <v>39</v>
      </c>
      <c r="F8" s="235"/>
      <c r="G8" s="247"/>
      <c r="H8" s="249"/>
      <c r="I8" s="234"/>
    </row>
    <row r="9" spans="1:9" ht="14.25">
      <c r="A9" s="43" t="s">
        <v>31</v>
      </c>
      <c r="B9" s="44" t="s">
        <v>32</v>
      </c>
      <c r="C9" s="45" t="s">
        <v>74</v>
      </c>
      <c r="D9" s="46">
        <v>3500000</v>
      </c>
      <c r="E9" s="47">
        <v>1</v>
      </c>
      <c r="F9" s="48" t="s">
        <v>72</v>
      </c>
      <c r="G9" s="49" t="s">
        <v>95</v>
      </c>
      <c r="H9" s="32" t="str">
        <f>IF(G9="課税対象外","要","不要")</f>
        <v>不要</v>
      </c>
      <c r="I9" s="31">
        <f>ROUNDDOWN(D9*E9,0)</f>
        <v>3500000</v>
      </c>
    </row>
    <row r="10" spans="1:9" ht="14.25">
      <c r="A10" s="43" t="s">
        <v>64</v>
      </c>
      <c r="B10" s="44" t="s">
        <v>53</v>
      </c>
      <c r="C10" s="45" t="s">
        <v>75</v>
      </c>
      <c r="D10" s="50">
        <v>2580000</v>
      </c>
      <c r="E10" s="47">
        <v>1</v>
      </c>
      <c r="F10" s="48" t="s">
        <v>76</v>
      </c>
      <c r="G10" s="49" t="s">
        <v>96</v>
      </c>
      <c r="H10" s="32" t="str">
        <f t="shared" ref="H10:H21" si="0">IF(G10="課税対象外","要","不要")</f>
        <v>要</v>
      </c>
      <c r="I10" s="31">
        <f t="shared" ref="I10:I21" si="1">ROUNDDOWN(D10*E10,0)</f>
        <v>2580000</v>
      </c>
    </row>
    <row r="11" spans="1:9" ht="14.25">
      <c r="A11" s="51"/>
      <c r="B11" s="52"/>
      <c r="C11" s="45"/>
      <c r="D11" s="53"/>
      <c r="E11" s="54"/>
      <c r="F11" s="55"/>
      <c r="G11" s="56"/>
      <c r="H11" s="33" t="str">
        <f t="shared" si="0"/>
        <v>不要</v>
      </c>
      <c r="I11" s="31">
        <f t="shared" si="1"/>
        <v>0</v>
      </c>
    </row>
    <row r="12" spans="1:9" ht="14.25">
      <c r="A12" s="51"/>
      <c r="B12" s="52"/>
      <c r="C12" s="45"/>
      <c r="D12" s="53"/>
      <c r="E12" s="54"/>
      <c r="F12" s="55"/>
      <c r="G12" s="56"/>
      <c r="H12" s="33" t="str">
        <f t="shared" si="0"/>
        <v>不要</v>
      </c>
      <c r="I12" s="31">
        <f t="shared" si="1"/>
        <v>0</v>
      </c>
    </row>
    <row r="13" spans="1:9" ht="14.25">
      <c r="A13" s="51"/>
      <c r="B13" s="52"/>
      <c r="C13" s="45"/>
      <c r="D13" s="53"/>
      <c r="E13" s="54"/>
      <c r="F13" s="55"/>
      <c r="G13" s="56"/>
      <c r="H13" s="33" t="str">
        <f t="shared" si="0"/>
        <v>不要</v>
      </c>
      <c r="I13" s="31">
        <f t="shared" si="1"/>
        <v>0</v>
      </c>
    </row>
    <row r="14" spans="1:9" ht="14.25">
      <c r="A14" s="51"/>
      <c r="B14" s="52"/>
      <c r="C14" s="45"/>
      <c r="D14" s="53"/>
      <c r="E14" s="54"/>
      <c r="F14" s="55"/>
      <c r="G14" s="56"/>
      <c r="H14" s="33" t="str">
        <f t="shared" si="0"/>
        <v>不要</v>
      </c>
      <c r="I14" s="31">
        <f t="shared" si="1"/>
        <v>0</v>
      </c>
    </row>
    <row r="15" spans="1:9" ht="14.25">
      <c r="A15" s="51"/>
      <c r="B15" s="52"/>
      <c r="C15" s="45"/>
      <c r="D15" s="53"/>
      <c r="E15" s="54"/>
      <c r="F15" s="55"/>
      <c r="G15" s="56"/>
      <c r="H15" s="33" t="str">
        <f t="shared" si="0"/>
        <v>不要</v>
      </c>
      <c r="I15" s="31">
        <f t="shared" si="1"/>
        <v>0</v>
      </c>
    </row>
    <row r="16" spans="1:9" ht="14.25">
      <c r="A16" s="51"/>
      <c r="B16" s="52"/>
      <c r="C16" s="45"/>
      <c r="D16" s="53"/>
      <c r="E16" s="54"/>
      <c r="F16" s="55"/>
      <c r="G16" s="56"/>
      <c r="H16" s="33" t="str">
        <f t="shared" si="0"/>
        <v>不要</v>
      </c>
      <c r="I16" s="31">
        <f t="shared" si="1"/>
        <v>0</v>
      </c>
    </row>
    <row r="17" spans="1:9" ht="14.25">
      <c r="A17" s="51"/>
      <c r="B17" s="52"/>
      <c r="C17" s="45"/>
      <c r="D17" s="53"/>
      <c r="E17" s="54"/>
      <c r="F17" s="55"/>
      <c r="G17" s="56"/>
      <c r="H17" s="33" t="str">
        <f t="shared" si="0"/>
        <v>不要</v>
      </c>
      <c r="I17" s="31">
        <f t="shared" si="1"/>
        <v>0</v>
      </c>
    </row>
    <row r="18" spans="1:9" ht="14.25">
      <c r="A18" s="51"/>
      <c r="B18" s="52"/>
      <c r="C18" s="45"/>
      <c r="D18" s="53"/>
      <c r="E18" s="54"/>
      <c r="F18" s="55"/>
      <c r="G18" s="56"/>
      <c r="H18" s="33" t="str">
        <f t="shared" si="0"/>
        <v>不要</v>
      </c>
      <c r="I18" s="31">
        <f t="shared" si="1"/>
        <v>0</v>
      </c>
    </row>
    <row r="19" spans="1:9" ht="14.25">
      <c r="A19" s="51"/>
      <c r="B19" s="57"/>
      <c r="C19" s="45"/>
      <c r="D19" s="53"/>
      <c r="E19" s="54"/>
      <c r="F19" s="55"/>
      <c r="G19" s="56"/>
      <c r="H19" s="33" t="str">
        <f t="shared" si="0"/>
        <v>不要</v>
      </c>
      <c r="I19" s="31">
        <f t="shared" si="1"/>
        <v>0</v>
      </c>
    </row>
    <row r="20" spans="1:9" ht="14.25">
      <c r="A20" s="58"/>
      <c r="B20" s="59"/>
      <c r="C20" s="45"/>
      <c r="D20" s="53"/>
      <c r="E20" s="54"/>
      <c r="F20" s="55"/>
      <c r="G20" s="56"/>
      <c r="H20" s="33" t="str">
        <f t="shared" si="0"/>
        <v>不要</v>
      </c>
      <c r="I20" s="31">
        <f t="shared" si="1"/>
        <v>0</v>
      </c>
    </row>
    <row r="21" spans="1:9" ht="15" thickBot="1">
      <c r="A21" s="58"/>
      <c r="B21" s="59"/>
      <c r="C21" s="45"/>
      <c r="D21" s="60"/>
      <c r="E21" s="61"/>
      <c r="F21" s="55"/>
      <c r="G21" s="56"/>
      <c r="H21" s="33" t="str">
        <f t="shared" si="0"/>
        <v>不要</v>
      </c>
      <c r="I21" s="31">
        <f t="shared" si="1"/>
        <v>0</v>
      </c>
    </row>
    <row r="22" spans="1:9" ht="15" thickBot="1">
      <c r="A22" s="236" t="s">
        <v>1</v>
      </c>
      <c r="B22" s="237"/>
      <c r="C22" s="237"/>
      <c r="D22" s="237"/>
      <c r="E22" s="237"/>
      <c r="F22" s="237"/>
      <c r="G22" s="237"/>
      <c r="H22" s="238"/>
      <c r="I22" s="23">
        <f>SUM(I9:I21)</f>
        <v>6080000</v>
      </c>
    </row>
    <row r="23" spans="1:9" ht="14.25">
      <c r="A23" s="13"/>
      <c r="B23" s="13"/>
      <c r="C23" s="13"/>
      <c r="D23" s="12"/>
      <c r="E23" s="13"/>
      <c r="F23" s="13"/>
      <c r="G23" s="13"/>
      <c r="H23" s="24" t="s">
        <v>68</v>
      </c>
      <c r="I23" s="11">
        <f>SUMIF(H9:H21,"要",I9:I21)</f>
        <v>2580000</v>
      </c>
    </row>
    <row r="24" spans="1:9" ht="14.25">
      <c r="A24" s="5"/>
    </row>
  </sheetData>
  <mergeCells count="9">
    <mergeCell ref="I7:I8"/>
    <mergeCell ref="E8:F8"/>
    <mergeCell ref="A22:H22"/>
    <mergeCell ref="A7:A8"/>
    <mergeCell ref="B7:B8"/>
    <mergeCell ref="C7:C8"/>
    <mergeCell ref="D7:F7"/>
    <mergeCell ref="G7:G8"/>
    <mergeCell ref="H7:H8"/>
  </mergeCells>
  <phoneticPr fontId="10"/>
  <dataValidations count="4">
    <dataValidation type="list" allowBlank="1" showInputMessage="1" showErrorMessage="1" sqref="F9:F21" xr:uid="{188D3A26-B5A5-401E-956C-C50C9D0F1AC4}">
      <formula1>"選択してください,個,点,台,式,件"</formula1>
    </dataValidation>
    <dataValidation type="list" allowBlank="1" showInputMessage="1" showErrorMessage="1" sqref="C9:C21" xr:uid="{BBB634A5-9087-4CF5-880E-BF5A62B43C53}">
      <formula1>"選択してください,第1四半期,第2四半期,第3四半期,第4四半期,"</formula1>
    </dataValidation>
    <dataValidation type="list" allowBlank="1" showInputMessage="1" showErrorMessage="1" sqref="G9:G21" xr:uid="{8C11689E-5CC8-420B-A851-C38196487F32}">
      <formula1>"税込（課税）,課税対象外"</formula1>
    </dataValidation>
    <dataValidation type="list" allowBlank="1" showInputMessage="1" showErrorMessage="1" sqref="H9:H21" xr:uid="{1B55E7EC-CC3E-4593-BA21-EB7EAE2F322A}">
      <formula1>"要,不要"</formula1>
    </dataValidation>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85070-3B6B-4BA0-8976-DC804CAFFE62}">
  <dimension ref="A1:H26"/>
  <sheetViews>
    <sheetView view="pageBreakPreview" zoomScaleNormal="100" zoomScaleSheetLayoutView="100" workbookViewId="0">
      <selection activeCell="A4" sqref="A4"/>
    </sheetView>
  </sheetViews>
  <sheetFormatPr defaultRowHeight="13.5"/>
  <cols>
    <col min="1" max="1" width="33.125" customWidth="1"/>
    <col min="2" max="2" width="32.875" customWidth="1"/>
    <col min="3" max="3" width="15.125" customWidth="1"/>
    <col min="4" max="4" width="11.5" customWidth="1"/>
    <col min="6" max="6" width="18.125" customWidth="1"/>
    <col min="8" max="8" width="11.125" bestFit="1" customWidth="1"/>
  </cols>
  <sheetData>
    <row r="1" spans="1:8" ht="31.5" customHeight="1">
      <c r="A1" s="203" t="s">
        <v>137</v>
      </c>
      <c r="B1" s="250" t="str">
        <f>【鑑】経費等内訳書!B10</f>
        <v>○○を用いた○○の研究</v>
      </c>
      <c r="C1" s="250"/>
      <c r="D1" s="250"/>
      <c r="E1" s="250"/>
      <c r="F1" s="203" t="s">
        <v>154</v>
      </c>
      <c r="G1" s="207" t="str">
        <f>設備備品費!H1</f>
        <v>J0125252500Xh0001</v>
      </c>
    </row>
    <row r="2" spans="1:8">
      <c r="A2" s="174" t="s">
        <v>136</v>
      </c>
      <c r="B2" s="174" t="str">
        <f>【鑑】経費等内訳書!B3</f>
        <v>国立大学法人○○大学</v>
      </c>
      <c r="C2" s="174"/>
      <c r="D2" s="174"/>
      <c r="E2" s="174"/>
      <c r="F2" s="174"/>
      <c r="G2" s="174"/>
    </row>
    <row r="3" spans="1:8">
      <c r="A3" s="174" t="s">
        <v>188</v>
      </c>
      <c r="B3" s="174"/>
      <c r="C3" s="174"/>
      <c r="D3" s="174"/>
      <c r="E3" s="174"/>
      <c r="F3" s="174"/>
      <c r="G3" s="174"/>
    </row>
    <row r="5" spans="1:8" ht="14.25">
      <c r="A5" s="40" t="s">
        <v>7</v>
      </c>
      <c r="B5" s="40"/>
      <c r="C5" s="22"/>
      <c r="D5" s="22"/>
      <c r="E5" s="22"/>
      <c r="F5" s="22"/>
      <c r="G5" s="22"/>
      <c r="H5" s="1"/>
    </row>
    <row r="6" spans="1:8" ht="15" thickBot="1">
      <c r="A6" s="40" t="s">
        <v>8</v>
      </c>
      <c r="B6" s="40"/>
      <c r="C6" s="22"/>
      <c r="D6" s="3"/>
      <c r="E6" s="3"/>
      <c r="F6" s="22"/>
      <c r="G6" s="22"/>
      <c r="H6" s="2" t="s">
        <v>30</v>
      </c>
    </row>
    <row r="7" spans="1:8" ht="14.25">
      <c r="A7" s="253" t="s">
        <v>4</v>
      </c>
      <c r="B7" s="255" t="s">
        <v>14</v>
      </c>
      <c r="C7" s="257" t="s">
        <v>40</v>
      </c>
      <c r="D7" s="258"/>
      <c r="E7" s="259"/>
      <c r="F7" s="246" t="s">
        <v>97</v>
      </c>
      <c r="G7" s="248" t="s">
        <v>48</v>
      </c>
      <c r="H7" s="233" t="s">
        <v>0</v>
      </c>
    </row>
    <row r="8" spans="1:8" ht="15" thickBot="1">
      <c r="A8" s="254"/>
      <c r="B8" s="256"/>
      <c r="C8" s="169" t="s">
        <v>38</v>
      </c>
      <c r="D8" s="168" t="s">
        <v>39</v>
      </c>
      <c r="E8" s="168" t="s">
        <v>50</v>
      </c>
      <c r="F8" s="260"/>
      <c r="G8" s="251"/>
      <c r="H8" s="252"/>
    </row>
    <row r="9" spans="1:8" ht="14.25">
      <c r="A9" s="63" t="s">
        <v>33</v>
      </c>
      <c r="B9" s="64" t="s">
        <v>32</v>
      </c>
      <c r="C9" s="65">
        <v>25000</v>
      </c>
      <c r="D9" s="66">
        <v>5</v>
      </c>
      <c r="E9" s="67" t="s">
        <v>89</v>
      </c>
      <c r="F9" s="49" t="s">
        <v>95</v>
      </c>
      <c r="G9" s="32" t="str">
        <f>IF(F9="課税対象外","要","不要")</f>
        <v>不要</v>
      </c>
      <c r="H9" s="39">
        <f>ROUNDDOWN(C9*D9,0)</f>
        <v>125000</v>
      </c>
    </row>
    <row r="10" spans="1:8" ht="14.25">
      <c r="A10" s="63" t="s">
        <v>77</v>
      </c>
      <c r="B10" s="64" t="s">
        <v>99</v>
      </c>
      <c r="C10" s="65">
        <v>60000</v>
      </c>
      <c r="D10" s="66">
        <v>1</v>
      </c>
      <c r="E10" s="67" t="s">
        <v>90</v>
      </c>
      <c r="F10" s="49" t="s">
        <v>96</v>
      </c>
      <c r="G10" s="32" t="str">
        <f t="shared" ref="G10:G21" si="0">IF(F10="課税対象外","要","不要")</f>
        <v>要</v>
      </c>
      <c r="H10" s="39">
        <f t="shared" ref="H10:H21" si="1">ROUNDDOWN(C10*D10,0)</f>
        <v>60000</v>
      </c>
    </row>
    <row r="11" spans="1:8" ht="14.25">
      <c r="A11" s="68" t="s">
        <v>81</v>
      </c>
      <c r="B11" s="69" t="s">
        <v>152</v>
      </c>
      <c r="C11" s="65">
        <v>7000</v>
      </c>
      <c r="D11" s="66">
        <v>2</v>
      </c>
      <c r="E11" s="67" t="s">
        <v>91</v>
      </c>
      <c r="F11" s="49" t="s">
        <v>95</v>
      </c>
      <c r="G11" s="32" t="str">
        <f t="shared" si="0"/>
        <v>不要</v>
      </c>
      <c r="H11" s="39">
        <f t="shared" si="1"/>
        <v>14000</v>
      </c>
    </row>
    <row r="12" spans="1:8" ht="14.25">
      <c r="A12" s="63" t="s">
        <v>82</v>
      </c>
      <c r="B12" s="64" t="s">
        <v>88</v>
      </c>
      <c r="C12" s="65">
        <v>5000</v>
      </c>
      <c r="D12" s="66">
        <v>100</v>
      </c>
      <c r="E12" s="67" t="s">
        <v>92</v>
      </c>
      <c r="F12" s="49" t="s">
        <v>95</v>
      </c>
      <c r="G12" s="32" t="str">
        <f t="shared" si="0"/>
        <v>不要</v>
      </c>
      <c r="H12" s="39">
        <f t="shared" si="1"/>
        <v>500000</v>
      </c>
    </row>
    <row r="13" spans="1:8" ht="14.25">
      <c r="A13" s="63" t="s">
        <v>94</v>
      </c>
      <c r="B13" s="64" t="s">
        <v>93</v>
      </c>
      <c r="C13" s="65">
        <v>150000</v>
      </c>
      <c r="D13" s="66">
        <v>1</v>
      </c>
      <c r="E13" s="67" t="s">
        <v>90</v>
      </c>
      <c r="F13" s="49" t="s">
        <v>95</v>
      </c>
      <c r="G13" s="32" t="str">
        <f t="shared" si="0"/>
        <v>不要</v>
      </c>
      <c r="H13" s="39">
        <f t="shared" si="1"/>
        <v>150000</v>
      </c>
    </row>
    <row r="14" spans="1:8" ht="14.25">
      <c r="A14" s="70"/>
      <c r="B14" s="71"/>
      <c r="C14" s="72"/>
      <c r="D14" s="73"/>
      <c r="E14" s="73"/>
      <c r="F14" s="74"/>
      <c r="G14" s="38" t="str">
        <f t="shared" si="0"/>
        <v>不要</v>
      </c>
      <c r="H14" s="39">
        <f t="shared" si="1"/>
        <v>0</v>
      </c>
    </row>
    <row r="15" spans="1:8" ht="14.25">
      <c r="A15" s="70"/>
      <c r="B15" s="71"/>
      <c r="C15" s="72"/>
      <c r="D15" s="73"/>
      <c r="E15" s="73"/>
      <c r="F15" s="74"/>
      <c r="G15" s="38" t="str">
        <f t="shared" si="0"/>
        <v>不要</v>
      </c>
      <c r="H15" s="39">
        <f t="shared" si="1"/>
        <v>0</v>
      </c>
    </row>
    <row r="16" spans="1:8" ht="14.25">
      <c r="A16" s="70"/>
      <c r="B16" s="71"/>
      <c r="C16" s="72"/>
      <c r="D16" s="73"/>
      <c r="E16" s="73"/>
      <c r="F16" s="74"/>
      <c r="G16" s="38" t="str">
        <f t="shared" si="0"/>
        <v>不要</v>
      </c>
      <c r="H16" s="39">
        <f t="shared" si="1"/>
        <v>0</v>
      </c>
    </row>
    <row r="17" spans="1:8" ht="14.25">
      <c r="A17" s="70"/>
      <c r="B17" s="71"/>
      <c r="C17" s="72"/>
      <c r="D17" s="73"/>
      <c r="E17" s="73"/>
      <c r="F17" s="74"/>
      <c r="G17" s="38" t="str">
        <f t="shared" si="0"/>
        <v>不要</v>
      </c>
      <c r="H17" s="39">
        <f t="shared" si="1"/>
        <v>0</v>
      </c>
    </row>
    <row r="18" spans="1:8" ht="14.25">
      <c r="A18" s="75"/>
      <c r="B18" s="76"/>
      <c r="C18" s="77"/>
      <c r="D18" s="78"/>
      <c r="E18" s="78"/>
      <c r="F18" s="74"/>
      <c r="G18" s="38" t="str">
        <f t="shared" si="0"/>
        <v>不要</v>
      </c>
      <c r="H18" s="39">
        <f t="shared" si="1"/>
        <v>0</v>
      </c>
    </row>
    <row r="19" spans="1:8" ht="14.25">
      <c r="A19" s="79"/>
      <c r="B19" s="76"/>
      <c r="C19" s="77"/>
      <c r="D19" s="78"/>
      <c r="E19" s="78"/>
      <c r="F19" s="74"/>
      <c r="G19" s="38" t="str">
        <f t="shared" si="0"/>
        <v>不要</v>
      </c>
      <c r="H19" s="39">
        <f t="shared" si="1"/>
        <v>0</v>
      </c>
    </row>
    <row r="20" spans="1:8" ht="14.25">
      <c r="A20" s="79"/>
      <c r="B20" s="76"/>
      <c r="C20" s="77"/>
      <c r="D20" s="78"/>
      <c r="E20" s="78"/>
      <c r="F20" s="74"/>
      <c r="G20" s="38" t="str">
        <f t="shared" si="0"/>
        <v>不要</v>
      </c>
      <c r="H20" s="39">
        <f t="shared" si="1"/>
        <v>0</v>
      </c>
    </row>
    <row r="21" spans="1:8" ht="15" thickBot="1">
      <c r="A21" s="80"/>
      <c r="B21" s="81"/>
      <c r="C21" s="82"/>
      <c r="D21" s="83"/>
      <c r="E21" s="83"/>
      <c r="F21" s="74"/>
      <c r="G21" s="38" t="str">
        <f t="shared" si="0"/>
        <v>不要</v>
      </c>
      <c r="H21" s="39">
        <f t="shared" si="1"/>
        <v>0</v>
      </c>
    </row>
    <row r="22" spans="1:8" ht="15" thickBot="1">
      <c r="A22" s="236" t="s">
        <v>1</v>
      </c>
      <c r="B22" s="237"/>
      <c r="C22" s="237"/>
      <c r="D22" s="237"/>
      <c r="E22" s="167"/>
      <c r="F22" s="167"/>
      <c r="G22" s="167"/>
      <c r="H22" s="7">
        <f>SUM(H9:H21)</f>
        <v>849000</v>
      </c>
    </row>
    <row r="23" spans="1:8" ht="14.25">
      <c r="A23" s="41"/>
      <c r="B23" s="41"/>
      <c r="C23" s="12"/>
      <c r="D23" s="13"/>
      <c r="E23" s="13"/>
      <c r="F23" s="13"/>
      <c r="G23" s="24" t="s">
        <v>68</v>
      </c>
      <c r="H23" s="11">
        <f>SUMIF(G9:G21,"要",H9:H21)</f>
        <v>60000</v>
      </c>
    </row>
    <row r="26" spans="1:8" ht="14.25">
      <c r="A26" s="5"/>
    </row>
  </sheetData>
  <mergeCells count="8">
    <mergeCell ref="B1:E1"/>
    <mergeCell ref="G7:G8"/>
    <mergeCell ref="H7:H8"/>
    <mergeCell ref="A22:D22"/>
    <mergeCell ref="A7:A8"/>
    <mergeCell ref="B7:B8"/>
    <mergeCell ref="C7:E7"/>
    <mergeCell ref="F7:F8"/>
  </mergeCells>
  <phoneticPr fontId="10"/>
  <dataValidations count="3">
    <dataValidation type="list" allowBlank="1" showInputMessage="1" showErrorMessage="1" sqref="E9:E21" xr:uid="{A1207138-1B83-4EB4-B7CD-5ABEE0ACD893}">
      <formula1>"選択してください,個,点,台,式,件,匹"</formula1>
    </dataValidation>
    <dataValidation type="list" allowBlank="1" showInputMessage="1" showErrorMessage="1" sqref="F9:F21" xr:uid="{037D28B2-F9BE-4C6E-A26E-E60842C2D999}">
      <formula1>"税込（課税）,課税対象外"</formula1>
    </dataValidation>
    <dataValidation type="list" allowBlank="1" showInputMessage="1" showErrorMessage="1" sqref="G9:G21" xr:uid="{FDC167A7-7D4F-4CE3-834F-94D260A7E12E}">
      <formula1>"要,不要"</formula1>
    </dataValidation>
  </dataValidations>
  <pageMargins left="0.7" right="0.7" top="0.75" bottom="0.75" header="0.3" footer="0.3"/>
  <pageSetup paperSize="9"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0BB3A-C2AF-4D38-A624-52BADEC0E506}">
  <dimension ref="A1:O22"/>
  <sheetViews>
    <sheetView view="pageBreakPreview" zoomScaleNormal="100" zoomScaleSheetLayoutView="100" workbookViewId="0">
      <selection activeCell="A4" sqref="A4"/>
    </sheetView>
  </sheetViews>
  <sheetFormatPr defaultRowHeight="13.5"/>
  <cols>
    <col min="2" max="2" width="13.5" customWidth="1"/>
    <col min="3" max="3" width="14.875" customWidth="1"/>
    <col min="4" max="4" width="16.875" customWidth="1"/>
    <col min="5" max="5" width="4" customWidth="1"/>
    <col min="6" max="6" width="4.5" customWidth="1"/>
    <col min="7" max="7" width="4" customWidth="1"/>
    <col min="8" max="8" width="5" customWidth="1"/>
    <col min="9" max="9" width="22.125" customWidth="1"/>
    <col min="10" max="10" width="12.5" customWidth="1"/>
    <col min="13" max="13" width="14" customWidth="1"/>
    <col min="14" max="14" width="7.875" customWidth="1"/>
    <col min="15" max="15" width="11.875" customWidth="1"/>
  </cols>
  <sheetData>
    <row r="1" spans="1:15" ht="23.25" customHeight="1">
      <c r="A1" s="203" t="s">
        <v>137</v>
      </c>
      <c r="B1" s="203"/>
      <c r="C1" s="250" t="str">
        <f>【鑑】経費等内訳書!B10</f>
        <v>○○を用いた○○の研究</v>
      </c>
      <c r="D1" s="250"/>
      <c r="E1" s="250"/>
      <c r="F1" s="250"/>
      <c r="G1" s="250"/>
      <c r="H1" s="250"/>
      <c r="I1" s="250"/>
      <c r="J1" s="250"/>
      <c r="K1" s="272" t="s">
        <v>154</v>
      </c>
      <c r="L1" s="272"/>
      <c r="M1" s="272"/>
      <c r="N1" s="207" t="str">
        <f>設備備品費!H1</f>
        <v>J0125252500Xh0001</v>
      </c>
    </row>
    <row r="2" spans="1:15">
      <c r="A2" s="174" t="s">
        <v>136</v>
      </c>
      <c r="B2" s="174"/>
      <c r="C2" s="174" t="str">
        <f>【鑑】経費等内訳書!B3</f>
        <v>国立大学法人○○大学</v>
      </c>
      <c r="D2" s="174"/>
      <c r="E2" s="174"/>
      <c r="F2" s="174"/>
      <c r="G2" s="174"/>
      <c r="H2" s="174"/>
      <c r="I2" s="174"/>
      <c r="J2" s="174"/>
      <c r="K2" s="174"/>
      <c r="L2" s="174"/>
      <c r="M2" s="174"/>
    </row>
    <row r="3" spans="1:15">
      <c r="A3" s="174" t="s">
        <v>188</v>
      </c>
      <c r="B3" s="174"/>
      <c r="C3" s="174"/>
      <c r="D3" s="174"/>
      <c r="E3" s="174"/>
      <c r="F3" s="174"/>
      <c r="G3" s="174"/>
      <c r="H3" s="174"/>
      <c r="I3" s="174"/>
      <c r="J3" s="174"/>
      <c r="K3" s="174"/>
      <c r="L3" s="174"/>
      <c r="M3" s="174"/>
    </row>
    <row r="5" spans="1:15" ht="15" thickBot="1">
      <c r="A5" s="22" t="s">
        <v>27</v>
      </c>
      <c r="B5" s="22"/>
      <c r="C5" s="22"/>
      <c r="D5" s="22"/>
      <c r="E5" s="3"/>
      <c r="F5" s="25"/>
      <c r="G5" s="3"/>
      <c r="H5" s="25"/>
      <c r="I5" s="22"/>
      <c r="J5" s="22"/>
      <c r="K5" s="22"/>
      <c r="L5" s="22"/>
      <c r="M5" s="22"/>
      <c r="N5" s="22"/>
      <c r="O5" s="2" t="s">
        <v>30</v>
      </c>
    </row>
    <row r="6" spans="1:15" ht="14.25">
      <c r="A6" s="261" t="s">
        <v>57</v>
      </c>
      <c r="B6" s="245" t="s">
        <v>124</v>
      </c>
      <c r="C6" s="245" t="s">
        <v>28</v>
      </c>
      <c r="D6" s="264" t="s">
        <v>26</v>
      </c>
      <c r="E6" s="266" t="s">
        <v>71</v>
      </c>
      <c r="F6" s="267"/>
      <c r="G6" s="267"/>
      <c r="H6" s="268"/>
      <c r="I6" s="264" t="s">
        <v>12</v>
      </c>
      <c r="J6" s="245" t="s">
        <v>40</v>
      </c>
      <c r="K6" s="245"/>
      <c r="L6" s="245"/>
      <c r="M6" s="245" t="s">
        <v>97</v>
      </c>
      <c r="N6" s="273" t="s">
        <v>48</v>
      </c>
      <c r="O6" s="275" t="s">
        <v>0</v>
      </c>
    </row>
    <row r="7" spans="1:15" ht="15" thickBot="1">
      <c r="A7" s="262"/>
      <c r="B7" s="263"/>
      <c r="C7" s="263"/>
      <c r="D7" s="265"/>
      <c r="E7" s="269"/>
      <c r="F7" s="270"/>
      <c r="G7" s="270"/>
      <c r="H7" s="271"/>
      <c r="I7" s="265"/>
      <c r="J7" s="169" t="s">
        <v>38</v>
      </c>
      <c r="K7" s="15" t="s">
        <v>41</v>
      </c>
      <c r="L7" s="168" t="s">
        <v>42</v>
      </c>
      <c r="M7" s="263"/>
      <c r="N7" s="274"/>
      <c r="O7" s="276"/>
    </row>
    <row r="8" spans="1:15" ht="30" customHeight="1">
      <c r="A8" s="84" t="s">
        <v>58</v>
      </c>
      <c r="B8" s="85" t="s">
        <v>125</v>
      </c>
      <c r="C8" s="85" t="s">
        <v>138</v>
      </c>
      <c r="D8" s="135" t="s">
        <v>60</v>
      </c>
      <c r="E8" s="45">
        <v>1</v>
      </c>
      <c r="F8" s="86" t="s">
        <v>69</v>
      </c>
      <c r="G8" s="87">
        <v>2</v>
      </c>
      <c r="H8" s="88" t="s">
        <v>70</v>
      </c>
      <c r="I8" s="89" t="s">
        <v>141</v>
      </c>
      <c r="J8" s="90">
        <v>5000</v>
      </c>
      <c r="K8" s="91">
        <v>2</v>
      </c>
      <c r="L8" s="91">
        <v>2</v>
      </c>
      <c r="M8" s="142" t="str">
        <f>IF(B8="国内使用分","税込（課税）","課税対象外")</f>
        <v>税込（課税）</v>
      </c>
      <c r="N8" s="30" t="str">
        <f>IF(M8="課税対象外","要","不要")</f>
        <v>不要</v>
      </c>
      <c r="O8" s="37">
        <f>ROUNDDOWN(J8*K8*L8,0)</f>
        <v>20000</v>
      </c>
    </row>
    <row r="9" spans="1:15" ht="25.5" customHeight="1">
      <c r="A9" s="93" t="s">
        <v>58</v>
      </c>
      <c r="B9" s="94" t="s">
        <v>125</v>
      </c>
      <c r="C9" s="94" t="s">
        <v>139</v>
      </c>
      <c r="D9" s="136" t="s">
        <v>78</v>
      </c>
      <c r="E9" s="95">
        <v>0</v>
      </c>
      <c r="F9" s="96" t="s">
        <v>69</v>
      </c>
      <c r="G9" s="97">
        <v>1</v>
      </c>
      <c r="H9" s="98" t="s">
        <v>70</v>
      </c>
      <c r="I9" s="99" t="s">
        <v>142</v>
      </c>
      <c r="J9" s="100">
        <v>30000</v>
      </c>
      <c r="K9" s="100">
        <v>4</v>
      </c>
      <c r="L9" s="100">
        <v>1</v>
      </c>
      <c r="M9" s="142" t="str">
        <f t="shared" ref="M9:M11" si="0">IF(B9="国内使用分","税込（課税）","課税対象外")</f>
        <v>税込（課税）</v>
      </c>
      <c r="N9" s="30" t="str">
        <f t="shared" ref="N9:N20" si="1">IF(M9="課税対象外","要","不要")</f>
        <v>不要</v>
      </c>
      <c r="O9" s="37">
        <f t="shared" ref="O9:O20" si="2">ROUNDDOWN(J9*K9*L9,0)</f>
        <v>120000</v>
      </c>
    </row>
    <row r="10" spans="1:15" ht="26.25" customHeight="1">
      <c r="A10" s="93" t="s">
        <v>59</v>
      </c>
      <c r="B10" s="94" t="s">
        <v>126</v>
      </c>
      <c r="C10" s="94" t="s">
        <v>140</v>
      </c>
      <c r="D10" s="136" t="s">
        <v>127</v>
      </c>
      <c r="E10" s="95">
        <v>4</v>
      </c>
      <c r="F10" s="96" t="s">
        <v>69</v>
      </c>
      <c r="G10" s="97">
        <v>5</v>
      </c>
      <c r="H10" s="98" t="s">
        <v>70</v>
      </c>
      <c r="I10" s="99" t="s">
        <v>143</v>
      </c>
      <c r="J10" s="100">
        <v>250000</v>
      </c>
      <c r="K10" s="100">
        <v>1</v>
      </c>
      <c r="L10" s="100">
        <v>1</v>
      </c>
      <c r="M10" s="142" t="str">
        <f t="shared" si="0"/>
        <v>課税対象外</v>
      </c>
      <c r="N10" s="30" t="str">
        <f t="shared" si="1"/>
        <v>要</v>
      </c>
      <c r="O10" s="37">
        <f t="shared" si="2"/>
        <v>250000</v>
      </c>
    </row>
    <row r="11" spans="1:15" ht="22.5" customHeight="1">
      <c r="A11" s="93" t="s">
        <v>59</v>
      </c>
      <c r="B11" s="94" t="s">
        <v>125</v>
      </c>
      <c r="C11" s="94"/>
      <c r="D11" s="136" t="s">
        <v>127</v>
      </c>
      <c r="E11" s="95">
        <v>4</v>
      </c>
      <c r="F11" s="96" t="s">
        <v>69</v>
      </c>
      <c r="G11" s="97">
        <v>5</v>
      </c>
      <c r="H11" s="98" t="s">
        <v>70</v>
      </c>
      <c r="I11" s="99" t="s">
        <v>143</v>
      </c>
      <c r="J11" s="100">
        <v>20000</v>
      </c>
      <c r="K11" s="100">
        <v>1</v>
      </c>
      <c r="L11" s="100">
        <v>1</v>
      </c>
      <c r="M11" s="142" t="str">
        <f t="shared" si="0"/>
        <v>税込（課税）</v>
      </c>
      <c r="N11" s="30" t="str">
        <f t="shared" si="1"/>
        <v>不要</v>
      </c>
      <c r="O11" s="37">
        <f t="shared" si="2"/>
        <v>20000</v>
      </c>
    </row>
    <row r="12" spans="1:15" ht="14.25">
      <c r="A12" s="101"/>
      <c r="B12" s="102"/>
      <c r="C12" s="102"/>
      <c r="D12" s="137"/>
      <c r="E12" s="103"/>
      <c r="F12" s="138" t="s">
        <v>69</v>
      </c>
      <c r="G12" s="139"/>
      <c r="H12" s="140" t="s">
        <v>70</v>
      </c>
      <c r="I12" s="104"/>
      <c r="J12" s="105"/>
      <c r="K12" s="105"/>
      <c r="L12" s="105"/>
      <c r="M12" s="142"/>
      <c r="N12" s="42" t="str">
        <f t="shared" si="1"/>
        <v>不要</v>
      </c>
      <c r="O12" s="37">
        <f t="shared" si="2"/>
        <v>0</v>
      </c>
    </row>
    <row r="13" spans="1:15" ht="14.25">
      <c r="A13" s="101"/>
      <c r="B13" s="102"/>
      <c r="C13" s="102"/>
      <c r="D13" s="137"/>
      <c r="E13" s="103"/>
      <c r="F13" s="138" t="s">
        <v>69</v>
      </c>
      <c r="G13" s="139"/>
      <c r="H13" s="140" t="s">
        <v>70</v>
      </c>
      <c r="I13" s="104"/>
      <c r="J13" s="105"/>
      <c r="K13" s="105"/>
      <c r="L13" s="105"/>
      <c r="M13" s="142"/>
      <c r="N13" s="42" t="str">
        <f t="shared" si="1"/>
        <v>不要</v>
      </c>
      <c r="O13" s="37">
        <f t="shared" si="2"/>
        <v>0</v>
      </c>
    </row>
    <row r="14" spans="1:15" ht="14.25">
      <c r="A14" s="101"/>
      <c r="B14" s="102"/>
      <c r="C14" s="102"/>
      <c r="D14" s="137"/>
      <c r="E14" s="103"/>
      <c r="F14" s="138" t="s">
        <v>69</v>
      </c>
      <c r="G14" s="139"/>
      <c r="H14" s="140" t="s">
        <v>70</v>
      </c>
      <c r="I14" s="104"/>
      <c r="J14" s="105"/>
      <c r="K14" s="105"/>
      <c r="L14" s="105"/>
      <c r="M14" s="142"/>
      <c r="N14" s="42" t="str">
        <f t="shared" si="1"/>
        <v>不要</v>
      </c>
      <c r="O14" s="37">
        <f t="shared" si="2"/>
        <v>0</v>
      </c>
    </row>
    <row r="15" spans="1:15" ht="14.25">
      <c r="A15" s="101"/>
      <c r="B15" s="102"/>
      <c r="C15" s="102"/>
      <c r="D15" s="137"/>
      <c r="E15" s="103"/>
      <c r="F15" s="138" t="s">
        <v>69</v>
      </c>
      <c r="G15" s="139"/>
      <c r="H15" s="140" t="s">
        <v>70</v>
      </c>
      <c r="I15" s="104"/>
      <c r="J15" s="105"/>
      <c r="K15" s="105"/>
      <c r="L15" s="105"/>
      <c r="M15" s="142"/>
      <c r="N15" s="42" t="str">
        <f t="shared" si="1"/>
        <v>不要</v>
      </c>
      <c r="O15" s="37">
        <f t="shared" si="2"/>
        <v>0</v>
      </c>
    </row>
    <row r="16" spans="1:15" ht="14.25">
      <c r="A16" s="101"/>
      <c r="B16" s="102"/>
      <c r="C16" s="102"/>
      <c r="D16" s="137"/>
      <c r="E16" s="103"/>
      <c r="F16" s="138" t="s">
        <v>69</v>
      </c>
      <c r="G16" s="139"/>
      <c r="H16" s="140" t="s">
        <v>70</v>
      </c>
      <c r="I16" s="104"/>
      <c r="J16" s="105"/>
      <c r="K16" s="105"/>
      <c r="L16" s="105"/>
      <c r="M16" s="142"/>
      <c r="N16" s="42" t="str">
        <f t="shared" si="1"/>
        <v>不要</v>
      </c>
      <c r="O16" s="37">
        <f t="shared" si="2"/>
        <v>0</v>
      </c>
    </row>
    <row r="17" spans="1:15" ht="14.25">
      <c r="A17" s="101"/>
      <c r="B17" s="102"/>
      <c r="C17" s="102"/>
      <c r="D17" s="137"/>
      <c r="E17" s="103"/>
      <c r="F17" s="138" t="s">
        <v>69</v>
      </c>
      <c r="G17" s="139"/>
      <c r="H17" s="140" t="s">
        <v>70</v>
      </c>
      <c r="I17" s="104"/>
      <c r="J17" s="105"/>
      <c r="K17" s="105"/>
      <c r="L17" s="105"/>
      <c r="M17" s="142"/>
      <c r="N17" s="42" t="str">
        <f t="shared" si="1"/>
        <v>不要</v>
      </c>
      <c r="O17" s="37">
        <f t="shared" si="2"/>
        <v>0</v>
      </c>
    </row>
    <row r="18" spans="1:15" ht="14.25">
      <c r="A18" s="101"/>
      <c r="B18" s="102"/>
      <c r="C18" s="102"/>
      <c r="D18" s="137"/>
      <c r="E18" s="103"/>
      <c r="F18" s="138" t="s">
        <v>69</v>
      </c>
      <c r="G18" s="139"/>
      <c r="H18" s="140" t="s">
        <v>70</v>
      </c>
      <c r="I18" s="104"/>
      <c r="J18" s="105"/>
      <c r="K18" s="105"/>
      <c r="L18" s="105"/>
      <c r="M18" s="142"/>
      <c r="N18" s="42" t="str">
        <f t="shared" si="1"/>
        <v>不要</v>
      </c>
      <c r="O18" s="37">
        <f t="shared" si="2"/>
        <v>0</v>
      </c>
    </row>
    <row r="19" spans="1:15" ht="14.25">
      <c r="A19" s="101"/>
      <c r="B19" s="102"/>
      <c r="C19" s="102"/>
      <c r="D19" s="137"/>
      <c r="E19" s="103"/>
      <c r="F19" s="138" t="s">
        <v>69</v>
      </c>
      <c r="G19" s="139"/>
      <c r="H19" s="140" t="s">
        <v>70</v>
      </c>
      <c r="I19" s="104"/>
      <c r="J19" s="105"/>
      <c r="K19" s="105"/>
      <c r="L19" s="105"/>
      <c r="M19" s="142"/>
      <c r="N19" s="42" t="str">
        <f t="shared" si="1"/>
        <v>不要</v>
      </c>
      <c r="O19" s="37">
        <f t="shared" si="2"/>
        <v>0</v>
      </c>
    </row>
    <row r="20" spans="1:15" ht="15" thickBot="1">
      <c r="A20" s="101"/>
      <c r="B20" s="102"/>
      <c r="C20" s="102"/>
      <c r="D20" s="137"/>
      <c r="E20" s="103"/>
      <c r="F20" s="138" t="s">
        <v>69</v>
      </c>
      <c r="G20" s="139"/>
      <c r="H20" s="140" t="s">
        <v>70</v>
      </c>
      <c r="I20" s="104"/>
      <c r="J20" s="105"/>
      <c r="K20" s="105"/>
      <c r="L20" s="105"/>
      <c r="M20" s="142"/>
      <c r="N20" s="42" t="str">
        <f t="shared" si="1"/>
        <v>不要</v>
      </c>
      <c r="O20" s="37">
        <f t="shared" si="2"/>
        <v>0</v>
      </c>
    </row>
    <row r="21" spans="1:15" ht="15" thickBot="1">
      <c r="A21" s="236" t="s">
        <v>1</v>
      </c>
      <c r="B21" s="237"/>
      <c r="C21" s="237"/>
      <c r="D21" s="237"/>
      <c r="E21" s="237"/>
      <c r="F21" s="237"/>
      <c r="G21" s="237"/>
      <c r="H21" s="237"/>
      <c r="I21" s="237"/>
      <c r="J21" s="237"/>
      <c r="K21" s="237"/>
      <c r="L21" s="237"/>
      <c r="M21" s="237"/>
      <c r="N21" s="237"/>
      <c r="O21" s="17">
        <f>SUM(O8:O20)</f>
        <v>410000</v>
      </c>
    </row>
    <row r="22" spans="1:15" ht="14.25">
      <c r="A22" s="13"/>
      <c r="B22" s="13"/>
      <c r="C22" s="13"/>
      <c r="D22" s="13"/>
      <c r="E22" s="13"/>
      <c r="F22" s="26"/>
      <c r="G22" s="13"/>
      <c r="H22" s="26"/>
      <c r="I22" s="12"/>
      <c r="J22" s="12"/>
      <c r="K22" s="13"/>
      <c r="L22" s="13"/>
      <c r="M22" s="13"/>
      <c r="N22" s="24" t="s">
        <v>68</v>
      </c>
      <c r="O22" s="14">
        <f>SUMIF(N8:N20,"要",O8:O20)</f>
        <v>250000</v>
      </c>
    </row>
  </sheetData>
  <mergeCells count="13">
    <mergeCell ref="K1:M1"/>
    <mergeCell ref="J6:L6"/>
    <mergeCell ref="M6:M7"/>
    <mergeCell ref="N6:N7"/>
    <mergeCell ref="O6:O7"/>
    <mergeCell ref="C1:J1"/>
    <mergeCell ref="A21:N21"/>
    <mergeCell ref="A6:A7"/>
    <mergeCell ref="B6:B7"/>
    <mergeCell ref="C6:C7"/>
    <mergeCell ref="D6:D7"/>
    <mergeCell ref="E6:H7"/>
    <mergeCell ref="I6:I7"/>
  </mergeCells>
  <phoneticPr fontId="10"/>
  <dataValidations count="4">
    <dataValidation type="list" allowBlank="1" showInputMessage="1" showErrorMessage="1" sqref="B8:B20" xr:uid="{78567AAB-8154-4AC9-AA90-43FAB867565E}">
      <formula1>"国内使用分,海外使用分"</formula1>
    </dataValidation>
    <dataValidation type="list" allowBlank="1" showInputMessage="1" sqref="M8:M20" xr:uid="{46686DD3-D4DE-4AFD-A893-CE817F62EB65}">
      <formula1>"税込（課税）,課税対象外"</formula1>
    </dataValidation>
    <dataValidation type="list" allowBlank="1" showInputMessage="1" showErrorMessage="1" sqref="A8:A20" xr:uid="{F4371270-90E7-4150-B235-85CE63C78513}">
      <formula1>"選択してください,国内,海外,招聘"</formula1>
    </dataValidation>
    <dataValidation type="list" allowBlank="1" showInputMessage="1" showErrorMessage="1" sqref="N8:N20" xr:uid="{9983DF70-EDED-4CE9-9326-9FC9032A9ACE}">
      <formula1>"要,不要"</formula1>
    </dataValidation>
  </dataValidations>
  <pageMargins left="0.7" right="0.7" top="0.75" bottom="0.75" header="0.3" footer="0.3"/>
  <pageSetup paperSize="9" scale="5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CA080-C818-4C7B-874A-95DCFC3E6DDC}">
  <dimension ref="A1:K26"/>
  <sheetViews>
    <sheetView view="pageBreakPreview" zoomScaleNormal="100" zoomScaleSheetLayoutView="100" workbookViewId="0">
      <selection activeCell="B1" sqref="B1:G1"/>
    </sheetView>
  </sheetViews>
  <sheetFormatPr defaultRowHeight="13.5"/>
  <cols>
    <col min="1" max="1" width="27.125" customWidth="1"/>
    <col min="2" max="2" width="17.875" customWidth="1"/>
    <col min="3" max="3" width="12.125" customWidth="1"/>
    <col min="4" max="4" width="11.625" customWidth="1"/>
    <col min="5" max="5" width="13" customWidth="1"/>
    <col min="6" max="6" width="11.5" customWidth="1"/>
    <col min="7" max="7" width="10.875" bestFit="1" customWidth="1"/>
    <col min="8" max="8" width="9.5" bestFit="1" customWidth="1"/>
    <col min="10" max="10" width="15.625" customWidth="1"/>
  </cols>
  <sheetData>
    <row r="1" spans="1:11" ht="30" customHeight="1">
      <c r="A1" s="203" t="s">
        <v>137</v>
      </c>
      <c r="B1" s="250" t="str">
        <f>【鑑】経費等内訳書!B10</f>
        <v>○○を用いた○○の研究</v>
      </c>
      <c r="C1" s="250"/>
      <c r="D1" s="250"/>
      <c r="E1" s="250"/>
      <c r="F1" s="250"/>
      <c r="G1" s="250"/>
      <c r="H1" s="277" t="s">
        <v>154</v>
      </c>
      <c r="I1" s="277"/>
      <c r="J1" s="209" t="str">
        <f>設備備品費!H1</f>
        <v>J0125252500Xh0001</v>
      </c>
    </row>
    <row r="2" spans="1:11">
      <c r="A2" s="174" t="s">
        <v>136</v>
      </c>
      <c r="B2" s="174" t="str">
        <f>【鑑】経費等内訳書!B3</f>
        <v>国立大学法人○○大学</v>
      </c>
      <c r="C2" s="174"/>
      <c r="D2" s="174"/>
      <c r="E2" s="174"/>
      <c r="F2" s="174"/>
      <c r="G2" s="174"/>
    </row>
    <row r="3" spans="1:11">
      <c r="A3" s="174" t="s">
        <v>188</v>
      </c>
      <c r="B3" s="174"/>
      <c r="C3" s="174"/>
      <c r="D3" s="174"/>
      <c r="E3" s="174"/>
      <c r="F3" s="174"/>
      <c r="G3" s="174"/>
    </row>
    <row r="4" spans="1:11">
      <c r="A4" s="174"/>
      <c r="B4" s="174"/>
      <c r="C4" s="174"/>
      <c r="D4" s="174"/>
      <c r="E4" s="174"/>
      <c r="F4" s="174"/>
      <c r="G4" s="174"/>
    </row>
    <row r="5" spans="1:11" ht="14.25">
      <c r="A5" s="22" t="s">
        <v>100</v>
      </c>
      <c r="B5" s="22"/>
      <c r="C5" s="22"/>
      <c r="D5" s="22"/>
      <c r="E5" s="22"/>
      <c r="F5" s="22"/>
      <c r="G5" s="22"/>
      <c r="H5" s="3"/>
      <c r="I5" s="22"/>
      <c r="J5" s="1"/>
    </row>
    <row r="6" spans="1:11" ht="15" thickBot="1">
      <c r="A6" s="22" t="s">
        <v>34</v>
      </c>
      <c r="B6" s="3"/>
      <c r="C6" s="3"/>
      <c r="D6" s="3"/>
      <c r="E6" s="3"/>
      <c r="F6" s="3"/>
      <c r="G6" s="3"/>
      <c r="H6" s="3"/>
      <c r="I6" s="22"/>
      <c r="J6" s="2" t="s">
        <v>30</v>
      </c>
    </row>
    <row r="7" spans="1:11" ht="14.25">
      <c r="A7" s="280" t="s">
        <v>11</v>
      </c>
      <c r="B7" s="264" t="s">
        <v>3</v>
      </c>
      <c r="C7" s="245" t="s">
        <v>40</v>
      </c>
      <c r="D7" s="245"/>
      <c r="E7" s="245"/>
      <c r="F7" s="245"/>
      <c r="G7" s="245"/>
      <c r="H7" s="282" t="s">
        <v>54</v>
      </c>
      <c r="I7" s="273" t="s">
        <v>48</v>
      </c>
      <c r="J7" s="275" t="s">
        <v>0</v>
      </c>
      <c r="K7" s="278" t="s">
        <v>121</v>
      </c>
    </row>
    <row r="8" spans="1:11" ht="14.25" thickBot="1">
      <c r="A8" s="281"/>
      <c r="B8" s="265"/>
      <c r="C8" s="15" t="s">
        <v>44</v>
      </c>
      <c r="D8" s="15" t="s">
        <v>45</v>
      </c>
      <c r="E8" s="15" t="s">
        <v>128</v>
      </c>
      <c r="F8" s="130" t="s">
        <v>123</v>
      </c>
      <c r="G8" s="143" t="s">
        <v>129</v>
      </c>
      <c r="H8" s="283"/>
      <c r="I8" s="274"/>
      <c r="J8" s="276"/>
      <c r="K8" s="279"/>
    </row>
    <row r="9" spans="1:11" ht="14.25">
      <c r="A9" s="84" t="s">
        <v>35</v>
      </c>
      <c r="B9" s="94" t="s">
        <v>138</v>
      </c>
      <c r="C9" s="65">
        <v>310286</v>
      </c>
      <c r="D9" s="65">
        <v>10</v>
      </c>
      <c r="E9" s="65">
        <v>100000</v>
      </c>
      <c r="F9" s="65">
        <v>300000</v>
      </c>
      <c r="G9" s="65">
        <v>20</v>
      </c>
      <c r="H9" s="106" t="s">
        <v>43</v>
      </c>
      <c r="I9" s="32" t="str">
        <f t="shared" ref="I9:I22" si="0">IF(H9="派遣","不要","要")</f>
        <v>要</v>
      </c>
      <c r="J9" s="31">
        <f>ROUNDDOWN((C9*D9+E9+F9)*G9%,0)</f>
        <v>700572</v>
      </c>
      <c r="K9" s="31">
        <f>IF(I9="要",E9*G9%)</f>
        <v>20000</v>
      </c>
    </row>
    <row r="10" spans="1:11" ht="14.25">
      <c r="A10" s="107" t="s">
        <v>35</v>
      </c>
      <c r="B10" s="94" t="s">
        <v>139</v>
      </c>
      <c r="C10" s="108">
        <v>295600</v>
      </c>
      <c r="D10" s="108">
        <v>12</v>
      </c>
      <c r="E10" s="108">
        <v>30000</v>
      </c>
      <c r="F10" s="108">
        <v>0</v>
      </c>
      <c r="G10" s="108">
        <v>100</v>
      </c>
      <c r="H10" s="109" t="s">
        <v>43</v>
      </c>
      <c r="I10" s="32" t="str">
        <f t="shared" si="0"/>
        <v>要</v>
      </c>
      <c r="J10" s="31">
        <f t="shared" ref="J10:J22" si="1">ROUNDDOWN((C10*D10+E10+F10)*G10%,0)</f>
        <v>3577200</v>
      </c>
      <c r="K10" s="31">
        <f t="shared" ref="K10:K22" si="2">IF(I10="要",E10*G10%)</f>
        <v>30000</v>
      </c>
    </row>
    <row r="11" spans="1:11" ht="14.25">
      <c r="A11" s="93" t="s">
        <v>47</v>
      </c>
      <c r="B11" s="94" t="s">
        <v>65</v>
      </c>
      <c r="C11" s="108">
        <v>250000</v>
      </c>
      <c r="D11" s="108">
        <v>12</v>
      </c>
      <c r="E11" s="108">
        <v>0</v>
      </c>
      <c r="F11" s="108">
        <v>0</v>
      </c>
      <c r="G11" s="108">
        <v>100</v>
      </c>
      <c r="H11" s="109" t="s">
        <v>46</v>
      </c>
      <c r="I11" s="32" t="str">
        <f t="shared" si="0"/>
        <v>不要</v>
      </c>
      <c r="J11" s="31">
        <f t="shared" si="1"/>
        <v>3000000</v>
      </c>
      <c r="K11" s="31" t="b">
        <f t="shared" si="2"/>
        <v>0</v>
      </c>
    </row>
    <row r="12" spans="1:11" ht="14.25">
      <c r="A12" s="93" t="s">
        <v>47</v>
      </c>
      <c r="B12" s="94" t="s">
        <v>66</v>
      </c>
      <c r="C12" s="108">
        <v>150000</v>
      </c>
      <c r="D12" s="108">
        <v>12</v>
      </c>
      <c r="E12" s="108">
        <v>120000</v>
      </c>
      <c r="F12" s="108">
        <v>0</v>
      </c>
      <c r="G12" s="108">
        <v>30</v>
      </c>
      <c r="H12" s="109" t="s">
        <v>46</v>
      </c>
      <c r="I12" s="32" t="str">
        <f t="shared" si="0"/>
        <v>不要</v>
      </c>
      <c r="J12" s="31">
        <f t="shared" si="1"/>
        <v>576000</v>
      </c>
      <c r="K12" s="31" t="b">
        <f t="shared" si="2"/>
        <v>0</v>
      </c>
    </row>
    <row r="13" spans="1:11" ht="14.25">
      <c r="A13" s="93"/>
      <c r="B13" s="94"/>
      <c r="C13" s="108"/>
      <c r="D13" s="108"/>
      <c r="E13" s="108"/>
      <c r="F13" s="108"/>
      <c r="G13" s="108"/>
      <c r="H13" s="109"/>
      <c r="I13" s="33" t="str">
        <f t="shared" si="0"/>
        <v>要</v>
      </c>
      <c r="J13" s="31">
        <f t="shared" si="1"/>
        <v>0</v>
      </c>
      <c r="K13" s="31">
        <f t="shared" si="2"/>
        <v>0</v>
      </c>
    </row>
    <row r="14" spans="1:11" ht="14.25">
      <c r="A14" s="93"/>
      <c r="B14" s="94"/>
      <c r="C14" s="108"/>
      <c r="D14" s="108"/>
      <c r="E14" s="108"/>
      <c r="F14" s="108"/>
      <c r="G14" s="108"/>
      <c r="H14" s="109"/>
      <c r="I14" s="33" t="str">
        <f t="shared" si="0"/>
        <v>要</v>
      </c>
      <c r="J14" s="31">
        <f t="shared" si="1"/>
        <v>0</v>
      </c>
      <c r="K14" s="31">
        <f t="shared" si="2"/>
        <v>0</v>
      </c>
    </row>
    <row r="15" spans="1:11" ht="14.25">
      <c r="A15" s="93"/>
      <c r="B15" s="94"/>
      <c r="C15" s="108"/>
      <c r="D15" s="108"/>
      <c r="E15" s="108"/>
      <c r="F15" s="108"/>
      <c r="G15" s="108"/>
      <c r="H15" s="109"/>
      <c r="I15" s="33" t="str">
        <f t="shared" si="0"/>
        <v>要</v>
      </c>
      <c r="J15" s="31">
        <f t="shared" si="1"/>
        <v>0</v>
      </c>
      <c r="K15" s="31">
        <f t="shared" si="2"/>
        <v>0</v>
      </c>
    </row>
    <row r="16" spans="1:11" ht="14.25">
      <c r="A16" s="110"/>
      <c r="B16" s="56"/>
      <c r="C16" s="111"/>
      <c r="D16" s="111"/>
      <c r="E16" s="111"/>
      <c r="F16" s="111"/>
      <c r="G16" s="111"/>
      <c r="H16" s="112"/>
      <c r="I16" s="33" t="str">
        <f t="shared" si="0"/>
        <v>要</v>
      </c>
      <c r="J16" s="31">
        <f t="shared" si="1"/>
        <v>0</v>
      </c>
      <c r="K16" s="31">
        <f t="shared" si="2"/>
        <v>0</v>
      </c>
    </row>
    <row r="17" spans="1:11" ht="14.25">
      <c r="A17" s="110"/>
      <c r="B17" s="56"/>
      <c r="C17" s="111"/>
      <c r="D17" s="111"/>
      <c r="E17" s="111"/>
      <c r="F17" s="111"/>
      <c r="G17" s="111"/>
      <c r="H17" s="112"/>
      <c r="I17" s="33" t="str">
        <f t="shared" si="0"/>
        <v>要</v>
      </c>
      <c r="J17" s="31">
        <f t="shared" si="1"/>
        <v>0</v>
      </c>
      <c r="K17" s="31">
        <f t="shared" si="2"/>
        <v>0</v>
      </c>
    </row>
    <row r="18" spans="1:11" ht="14.25">
      <c r="A18" s="110"/>
      <c r="B18" s="56"/>
      <c r="C18" s="111"/>
      <c r="D18" s="111"/>
      <c r="E18" s="111"/>
      <c r="F18" s="111"/>
      <c r="G18" s="111"/>
      <c r="H18" s="112"/>
      <c r="I18" s="33" t="str">
        <f t="shared" si="0"/>
        <v>要</v>
      </c>
      <c r="J18" s="31">
        <f t="shared" si="1"/>
        <v>0</v>
      </c>
      <c r="K18" s="31">
        <f t="shared" si="2"/>
        <v>0</v>
      </c>
    </row>
    <row r="19" spans="1:11" ht="14.25">
      <c r="A19" s="110"/>
      <c r="B19" s="56"/>
      <c r="C19" s="111"/>
      <c r="D19" s="111"/>
      <c r="E19" s="111"/>
      <c r="F19" s="111"/>
      <c r="G19" s="111"/>
      <c r="H19" s="112"/>
      <c r="I19" s="33" t="str">
        <f t="shared" si="0"/>
        <v>要</v>
      </c>
      <c r="J19" s="31">
        <f t="shared" si="1"/>
        <v>0</v>
      </c>
      <c r="K19" s="31">
        <f t="shared" si="2"/>
        <v>0</v>
      </c>
    </row>
    <row r="20" spans="1:11" ht="14.25">
      <c r="A20" s="110"/>
      <c r="B20" s="56"/>
      <c r="C20" s="111"/>
      <c r="D20" s="111"/>
      <c r="E20" s="111"/>
      <c r="F20" s="111"/>
      <c r="G20" s="111"/>
      <c r="H20" s="112"/>
      <c r="I20" s="33" t="str">
        <f t="shared" si="0"/>
        <v>要</v>
      </c>
      <c r="J20" s="31">
        <f t="shared" si="1"/>
        <v>0</v>
      </c>
      <c r="K20" s="31">
        <f t="shared" si="2"/>
        <v>0</v>
      </c>
    </row>
    <row r="21" spans="1:11" ht="14.25">
      <c r="A21" s="110"/>
      <c r="B21" s="56"/>
      <c r="C21" s="111"/>
      <c r="D21" s="111"/>
      <c r="E21" s="111"/>
      <c r="F21" s="111"/>
      <c r="G21" s="111"/>
      <c r="H21" s="112"/>
      <c r="I21" s="36" t="str">
        <f t="shared" si="0"/>
        <v>要</v>
      </c>
      <c r="J21" s="31">
        <f t="shared" si="1"/>
        <v>0</v>
      </c>
      <c r="K21" s="31">
        <f t="shared" si="2"/>
        <v>0</v>
      </c>
    </row>
    <row r="22" spans="1:11" ht="15" thickBot="1">
      <c r="A22" s="113"/>
      <c r="B22" s="62"/>
      <c r="C22" s="114"/>
      <c r="D22" s="114"/>
      <c r="E22" s="114"/>
      <c r="F22" s="114"/>
      <c r="G22" s="114"/>
      <c r="H22" s="115"/>
      <c r="I22" s="36" t="str">
        <f t="shared" si="0"/>
        <v>要</v>
      </c>
      <c r="J22" s="31">
        <f t="shared" si="1"/>
        <v>0</v>
      </c>
      <c r="K22" s="31">
        <f t="shared" si="2"/>
        <v>0</v>
      </c>
    </row>
    <row r="23" spans="1:11" ht="15" thickBot="1">
      <c r="A23" s="236" t="s">
        <v>1</v>
      </c>
      <c r="B23" s="237"/>
      <c r="C23" s="237"/>
      <c r="D23" s="237"/>
      <c r="E23" s="237"/>
      <c r="F23" s="237"/>
      <c r="G23" s="237"/>
      <c r="H23" s="237"/>
      <c r="I23" s="238"/>
      <c r="J23" s="16">
        <f>SUM(J9:J22)</f>
        <v>7853772</v>
      </c>
      <c r="K23" s="16">
        <f>SUM(K9:K22)</f>
        <v>50000</v>
      </c>
    </row>
    <row r="24" spans="1:11" ht="14.25">
      <c r="A24" s="13"/>
      <c r="B24" s="13"/>
      <c r="C24" s="13"/>
      <c r="D24" s="13"/>
      <c r="E24" s="13"/>
      <c r="F24" s="13"/>
      <c r="G24" s="12"/>
      <c r="H24" s="13"/>
      <c r="I24" s="28" t="s">
        <v>83</v>
      </c>
      <c r="J24" s="1">
        <f>SUMIF(I9:I22,"要",J9:J22)</f>
        <v>4277772</v>
      </c>
    </row>
    <row r="25" spans="1:11" ht="14.25">
      <c r="A25" s="5"/>
      <c r="B25" s="5"/>
      <c r="C25" s="5"/>
      <c r="D25" s="5"/>
      <c r="E25" s="5"/>
      <c r="F25" s="5"/>
      <c r="G25" s="5"/>
      <c r="H25" s="6"/>
      <c r="I25" s="28" t="s">
        <v>84</v>
      </c>
      <c r="J25" s="1">
        <f>K23</f>
        <v>50000</v>
      </c>
    </row>
    <row r="26" spans="1:11" ht="14.25">
      <c r="A26" s="5"/>
      <c r="B26" s="5"/>
      <c r="C26" s="5"/>
      <c r="D26" s="5"/>
      <c r="E26" s="5"/>
      <c r="F26" s="13"/>
      <c r="G26" s="12"/>
      <c r="H26" s="13"/>
      <c r="I26" s="24" t="s">
        <v>85</v>
      </c>
      <c r="J26" s="29">
        <f>J24-J25</f>
        <v>4227772</v>
      </c>
    </row>
  </sheetData>
  <mergeCells count="10">
    <mergeCell ref="H1:I1"/>
    <mergeCell ref="K7:K8"/>
    <mergeCell ref="A23:I23"/>
    <mergeCell ref="A7:A8"/>
    <mergeCell ref="B7:B8"/>
    <mergeCell ref="C7:G7"/>
    <mergeCell ref="H7:H8"/>
    <mergeCell ref="I7:I8"/>
    <mergeCell ref="J7:J8"/>
    <mergeCell ref="B1:G1"/>
  </mergeCells>
  <phoneticPr fontId="10"/>
  <dataValidations count="2">
    <dataValidation type="list" allowBlank="1" showInputMessage="1" showErrorMessage="1" sqref="H9:H22" xr:uid="{E7D7578F-22AA-415A-AC1C-90A0C4AB6AB5}">
      <formula1>"直雇用,派遣"</formula1>
    </dataValidation>
    <dataValidation type="list" allowBlank="1" showInputMessage="1" showErrorMessage="1" sqref="I9:I21" xr:uid="{7446013A-DE10-4FC8-97C6-6836021087FF}">
      <formula1>"要,不要"</formula1>
    </dataValidation>
  </dataValidations>
  <pageMargins left="0.7" right="0.7" top="0.75" bottom="0.75" header="0.3" footer="0.3"/>
  <pageSetup paperSize="9"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2C18D-1433-4840-B7E4-076C3853D1F5}">
  <dimension ref="A1:J25"/>
  <sheetViews>
    <sheetView view="pageBreakPreview" zoomScaleNormal="100" zoomScaleSheetLayoutView="100" workbookViewId="0">
      <selection activeCell="A4" sqref="A4"/>
    </sheetView>
  </sheetViews>
  <sheetFormatPr defaultRowHeight="13.5"/>
  <cols>
    <col min="1" max="1" width="24.125" customWidth="1"/>
    <col min="2" max="2" width="19" customWidth="1"/>
    <col min="3" max="3" width="12.5" customWidth="1"/>
    <col min="4" max="4" width="10.875" customWidth="1"/>
    <col min="5" max="5" width="12" customWidth="1"/>
    <col min="6" max="6" width="9.875" customWidth="1"/>
    <col min="10" max="10" width="14.625" customWidth="1"/>
  </cols>
  <sheetData>
    <row r="1" spans="1:10" ht="28.5" customHeight="1">
      <c r="A1" s="203" t="s">
        <v>137</v>
      </c>
      <c r="B1" s="250" t="str">
        <f>【鑑】経費等内訳書!B10</f>
        <v>○○を用いた○○の研究</v>
      </c>
      <c r="C1" s="250"/>
      <c r="D1" s="250"/>
      <c r="E1" s="250"/>
      <c r="F1" s="250"/>
      <c r="G1" s="250"/>
      <c r="H1" s="203" t="s">
        <v>154</v>
      </c>
      <c r="I1" s="204"/>
      <c r="J1" s="208" t="str">
        <f>設備備品費!H1</f>
        <v>J0125252500Xh0001</v>
      </c>
    </row>
    <row r="2" spans="1:10">
      <c r="A2" s="174" t="s">
        <v>136</v>
      </c>
      <c r="B2" s="174" t="str">
        <f>【鑑】経費等内訳書!B3</f>
        <v>国立大学法人○○大学</v>
      </c>
      <c r="C2" s="174"/>
      <c r="D2" s="174"/>
      <c r="E2" s="174"/>
      <c r="F2" s="174"/>
      <c r="G2" s="174"/>
    </row>
    <row r="3" spans="1:10">
      <c r="A3" s="174" t="s">
        <v>188</v>
      </c>
      <c r="B3" s="174"/>
      <c r="C3" s="174"/>
      <c r="D3" s="174"/>
      <c r="E3" s="174"/>
      <c r="F3" s="174"/>
      <c r="G3" s="174"/>
      <c r="H3" s="207"/>
    </row>
    <row r="5" spans="1:10" ht="14.25">
      <c r="A5" s="22" t="s">
        <v>100</v>
      </c>
      <c r="B5" s="22"/>
      <c r="C5" s="22"/>
      <c r="D5" s="22"/>
      <c r="E5" s="22"/>
      <c r="F5" s="22"/>
      <c r="G5" s="22"/>
      <c r="H5" s="3"/>
      <c r="I5" s="22"/>
      <c r="J5" s="1"/>
    </row>
    <row r="6" spans="1:10" ht="15" thickBot="1">
      <c r="A6" s="22" t="s">
        <v>34</v>
      </c>
      <c r="B6" s="3"/>
      <c r="C6" s="3"/>
      <c r="D6" s="3"/>
      <c r="E6" s="3"/>
      <c r="F6" s="3"/>
      <c r="G6" s="3"/>
      <c r="H6" s="3"/>
      <c r="I6" s="22"/>
      <c r="J6" s="2" t="s">
        <v>30</v>
      </c>
    </row>
    <row r="7" spans="1:10" ht="14.25">
      <c r="A7" s="280" t="s">
        <v>11</v>
      </c>
      <c r="B7" s="264" t="s">
        <v>3</v>
      </c>
      <c r="C7" s="245" t="s">
        <v>40</v>
      </c>
      <c r="D7" s="245"/>
      <c r="E7" s="245"/>
      <c r="F7" s="245"/>
      <c r="G7" s="245"/>
      <c r="H7" s="282" t="s">
        <v>54</v>
      </c>
      <c r="I7" s="273" t="s">
        <v>48</v>
      </c>
      <c r="J7" s="275" t="s">
        <v>0</v>
      </c>
    </row>
    <row r="8" spans="1:10" ht="23.25" customHeight="1" thickBot="1">
      <c r="A8" s="281"/>
      <c r="B8" s="265"/>
      <c r="C8" s="149" t="s">
        <v>131</v>
      </c>
      <c r="D8" s="148" t="s">
        <v>130</v>
      </c>
      <c r="E8" s="149" t="s">
        <v>132</v>
      </c>
      <c r="F8" s="148" t="s">
        <v>133</v>
      </c>
      <c r="G8" s="143"/>
      <c r="H8" s="283"/>
      <c r="I8" s="274"/>
      <c r="J8" s="276"/>
    </row>
    <row r="9" spans="1:10" ht="14.25">
      <c r="A9" s="84" t="s">
        <v>135</v>
      </c>
      <c r="B9" s="94" t="s">
        <v>138</v>
      </c>
      <c r="C9" s="154">
        <v>4300</v>
      </c>
      <c r="D9" s="150">
        <v>500</v>
      </c>
      <c r="E9" s="158"/>
      <c r="F9" s="159"/>
      <c r="G9" s="161"/>
      <c r="H9" s="106" t="s">
        <v>43</v>
      </c>
      <c r="I9" s="33" t="str">
        <f>IF(H9="税込","不要","要")</f>
        <v>要</v>
      </c>
      <c r="J9" s="31">
        <f>(C9*D9)+(E9*F9)</f>
        <v>2150000</v>
      </c>
    </row>
    <row r="10" spans="1:10" ht="14.25">
      <c r="A10" s="93" t="s">
        <v>47</v>
      </c>
      <c r="B10" s="94" t="s">
        <v>65</v>
      </c>
      <c r="C10" s="155">
        <v>1660</v>
      </c>
      <c r="D10" s="151">
        <v>200</v>
      </c>
      <c r="E10" s="155"/>
      <c r="F10" s="151"/>
      <c r="G10" s="162"/>
      <c r="H10" s="109" t="s">
        <v>134</v>
      </c>
      <c r="I10" s="33" t="str">
        <f>IF(H10="税込","不要","要")</f>
        <v>不要</v>
      </c>
      <c r="J10" s="31">
        <f t="shared" ref="J10:J23" si="0">(C10*D10)+(E10*F10)</f>
        <v>332000</v>
      </c>
    </row>
    <row r="11" spans="1:10" ht="14.25">
      <c r="A11" s="107" t="s">
        <v>135</v>
      </c>
      <c r="B11" s="94" t="s">
        <v>139</v>
      </c>
      <c r="C11" s="155"/>
      <c r="D11" s="151"/>
      <c r="E11" s="155">
        <v>301340</v>
      </c>
      <c r="F11" s="151">
        <v>12</v>
      </c>
      <c r="G11" s="162"/>
      <c r="H11" s="109" t="s">
        <v>43</v>
      </c>
      <c r="I11" s="33" t="str">
        <f>IF(H11="税込","不要","要")</f>
        <v>要</v>
      </c>
      <c r="J11" s="31">
        <f t="shared" si="0"/>
        <v>3616080</v>
      </c>
    </row>
    <row r="12" spans="1:10" ht="14.25">
      <c r="A12" s="93" t="s">
        <v>47</v>
      </c>
      <c r="B12" s="94" t="s">
        <v>66</v>
      </c>
      <c r="C12" s="155"/>
      <c r="D12" s="151"/>
      <c r="E12" s="155">
        <v>254980</v>
      </c>
      <c r="F12" s="151">
        <v>3</v>
      </c>
      <c r="G12" s="162"/>
      <c r="H12" s="109" t="s">
        <v>134</v>
      </c>
      <c r="I12" s="33" t="str">
        <f>IF(H12="税込","不要","要")</f>
        <v>不要</v>
      </c>
      <c r="J12" s="31">
        <f t="shared" si="0"/>
        <v>764940</v>
      </c>
    </row>
    <row r="13" spans="1:10" ht="14.25">
      <c r="A13" s="93"/>
      <c r="B13" s="94"/>
      <c r="C13" s="155"/>
      <c r="D13" s="151"/>
      <c r="E13" s="155"/>
      <c r="F13" s="151"/>
      <c r="G13" s="162"/>
      <c r="H13" s="109"/>
      <c r="I13" s="33" t="str">
        <f t="shared" ref="I13:I23" si="1">IF(H13="税込","不要","要")</f>
        <v>要</v>
      </c>
      <c r="J13" s="31">
        <f t="shared" si="0"/>
        <v>0</v>
      </c>
    </row>
    <row r="14" spans="1:10" ht="14.25">
      <c r="A14" s="93"/>
      <c r="B14" s="94"/>
      <c r="C14" s="155"/>
      <c r="D14" s="151"/>
      <c r="E14" s="155"/>
      <c r="F14" s="151"/>
      <c r="G14" s="162"/>
      <c r="H14" s="109"/>
      <c r="I14" s="33" t="str">
        <f t="shared" si="1"/>
        <v>要</v>
      </c>
      <c r="J14" s="31">
        <f t="shared" si="0"/>
        <v>0</v>
      </c>
    </row>
    <row r="15" spans="1:10" ht="14.25">
      <c r="A15" s="93"/>
      <c r="B15" s="94"/>
      <c r="C15" s="155"/>
      <c r="D15" s="151"/>
      <c r="E15" s="155"/>
      <c r="F15" s="151"/>
      <c r="G15" s="162"/>
      <c r="H15" s="109"/>
      <c r="I15" s="33" t="str">
        <f t="shared" si="1"/>
        <v>要</v>
      </c>
      <c r="J15" s="31">
        <f t="shared" si="0"/>
        <v>0</v>
      </c>
    </row>
    <row r="16" spans="1:10" ht="14.25">
      <c r="A16" s="93"/>
      <c r="B16" s="94"/>
      <c r="C16" s="155"/>
      <c r="D16" s="151"/>
      <c r="E16" s="155"/>
      <c r="F16" s="151"/>
      <c r="G16" s="162"/>
      <c r="H16" s="109"/>
      <c r="I16" s="33" t="str">
        <f t="shared" si="1"/>
        <v>要</v>
      </c>
      <c r="J16" s="31">
        <f t="shared" si="0"/>
        <v>0</v>
      </c>
    </row>
    <row r="17" spans="1:10" ht="14.25">
      <c r="A17" s="110"/>
      <c r="B17" s="56"/>
      <c r="C17" s="156"/>
      <c r="D17" s="152"/>
      <c r="E17" s="156"/>
      <c r="F17" s="152"/>
      <c r="G17" s="163"/>
      <c r="H17" s="112"/>
      <c r="I17" s="33" t="str">
        <f t="shared" si="1"/>
        <v>要</v>
      </c>
      <c r="J17" s="31">
        <f t="shared" si="0"/>
        <v>0</v>
      </c>
    </row>
    <row r="18" spans="1:10" ht="14.25">
      <c r="A18" s="110"/>
      <c r="B18" s="56"/>
      <c r="C18" s="156"/>
      <c r="D18" s="152"/>
      <c r="E18" s="156"/>
      <c r="F18" s="152"/>
      <c r="G18" s="163"/>
      <c r="H18" s="112"/>
      <c r="I18" s="33" t="str">
        <f t="shared" si="1"/>
        <v>要</v>
      </c>
      <c r="J18" s="31">
        <f t="shared" si="0"/>
        <v>0</v>
      </c>
    </row>
    <row r="19" spans="1:10" ht="14.25">
      <c r="A19" s="110"/>
      <c r="B19" s="56"/>
      <c r="C19" s="156"/>
      <c r="D19" s="152"/>
      <c r="E19" s="156"/>
      <c r="F19" s="152"/>
      <c r="G19" s="163"/>
      <c r="H19" s="112"/>
      <c r="I19" s="33" t="str">
        <f t="shared" si="1"/>
        <v>要</v>
      </c>
      <c r="J19" s="31">
        <f t="shared" si="0"/>
        <v>0</v>
      </c>
    </row>
    <row r="20" spans="1:10" ht="14.25">
      <c r="A20" s="110"/>
      <c r="B20" s="56"/>
      <c r="C20" s="156"/>
      <c r="D20" s="152"/>
      <c r="E20" s="156"/>
      <c r="F20" s="152"/>
      <c r="G20" s="163"/>
      <c r="H20" s="112"/>
      <c r="I20" s="33" t="str">
        <f t="shared" si="1"/>
        <v>要</v>
      </c>
      <c r="J20" s="31">
        <f t="shared" si="0"/>
        <v>0</v>
      </c>
    </row>
    <row r="21" spans="1:10" ht="14.25">
      <c r="A21" s="110"/>
      <c r="B21" s="56"/>
      <c r="C21" s="156"/>
      <c r="D21" s="152"/>
      <c r="E21" s="156"/>
      <c r="F21" s="152"/>
      <c r="G21" s="163"/>
      <c r="H21" s="112"/>
      <c r="I21" s="33" t="str">
        <f t="shared" si="1"/>
        <v>要</v>
      </c>
      <c r="J21" s="31">
        <f t="shared" si="0"/>
        <v>0</v>
      </c>
    </row>
    <row r="22" spans="1:10" ht="14.25">
      <c r="A22" s="110"/>
      <c r="B22" s="56"/>
      <c r="C22" s="156"/>
      <c r="D22" s="152"/>
      <c r="E22" s="156"/>
      <c r="F22" s="152"/>
      <c r="G22" s="163"/>
      <c r="H22" s="112"/>
      <c r="I22" s="36" t="str">
        <f t="shared" si="1"/>
        <v>要</v>
      </c>
      <c r="J22" s="31">
        <f t="shared" si="0"/>
        <v>0</v>
      </c>
    </row>
    <row r="23" spans="1:10" ht="15" thickBot="1">
      <c r="A23" s="113"/>
      <c r="B23" s="62"/>
      <c r="C23" s="157"/>
      <c r="D23" s="153"/>
      <c r="E23" s="157"/>
      <c r="F23" s="160"/>
      <c r="G23" s="164"/>
      <c r="H23" s="115"/>
      <c r="I23" s="36" t="str">
        <f t="shared" si="1"/>
        <v>要</v>
      </c>
      <c r="J23" s="31">
        <f t="shared" si="0"/>
        <v>0</v>
      </c>
    </row>
    <row r="24" spans="1:10" ht="15" thickBot="1">
      <c r="A24" s="236" t="s">
        <v>1</v>
      </c>
      <c r="B24" s="237"/>
      <c r="C24" s="237"/>
      <c r="D24" s="237"/>
      <c r="E24" s="237"/>
      <c r="F24" s="237"/>
      <c r="G24" s="237"/>
      <c r="H24" s="237"/>
      <c r="I24" s="238"/>
      <c r="J24" s="16">
        <f>SUM(J9:J23)</f>
        <v>6863020</v>
      </c>
    </row>
    <row r="25" spans="1:10" ht="14.25">
      <c r="A25" s="13"/>
      <c r="B25" s="13"/>
      <c r="C25" s="13"/>
      <c r="D25" s="13"/>
      <c r="E25" s="13"/>
      <c r="F25" s="13"/>
      <c r="G25" s="12"/>
      <c r="H25" s="146"/>
      <c r="I25" s="147" t="s">
        <v>68</v>
      </c>
      <c r="J25" s="11">
        <f>SUMIF(I9:I23,"要",J9:J23)</f>
        <v>5766080</v>
      </c>
    </row>
  </sheetData>
  <protectedRanges>
    <protectedRange sqref="H9:H23" name="範囲2_1"/>
    <protectedRange sqref="A9:D23" name="範囲1_1"/>
  </protectedRanges>
  <mergeCells count="8">
    <mergeCell ref="B1:G1"/>
    <mergeCell ref="J7:J8"/>
    <mergeCell ref="A24:I24"/>
    <mergeCell ref="A7:A8"/>
    <mergeCell ref="B7:B8"/>
    <mergeCell ref="C7:G7"/>
    <mergeCell ref="H7:H8"/>
    <mergeCell ref="I7:I8"/>
  </mergeCells>
  <phoneticPr fontId="10"/>
  <dataValidations count="2">
    <dataValidation type="list" allowBlank="1" showInputMessage="1" showErrorMessage="1" sqref="H9:H23" xr:uid="{5967A0E4-A1C5-4C8C-A0D4-19B3BAF4BB05}">
      <formula1>"直雇用,税込"</formula1>
    </dataValidation>
    <dataValidation type="list" allowBlank="1" showInputMessage="1" showErrorMessage="1" sqref="I9:I22" xr:uid="{E1BED51D-B72D-4495-A2EF-013901B7E6EF}">
      <formula1>"要,不要"</formula1>
    </dataValidation>
  </dataValidations>
  <pageMargins left="0.7" right="0.7" top="0.75" bottom="0.75" header="0.3" footer="0.3"/>
  <pageSetup paperSize="9" scale="68"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97EC7-9491-4F02-BE00-7BD3AA3324E6}">
  <dimension ref="A1:G26"/>
  <sheetViews>
    <sheetView view="pageBreakPreview" zoomScaleNormal="100" zoomScaleSheetLayoutView="100" workbookViewId="0">
      <selection activeCell="A4" sqref="A4"/>
    </sheetView>
  </sheetViews>
  <sheetFormatPr defaultRowHeight="13.5"/>
  <cols>
    <col min="1" max="1" width="17.5" customWidth="1"/>
    <col min="2" max="2" width="46.5" customWidth="1"/>
    <col min="5" max="5" width="14.125" customWidth="1"/>
    <col min="7" max="7" width="14.875" customWidth="1"/>
  </cols>
  <sheetData>
    <row r="1" spans="1:7" ht="29.25" customHeight="1">
      <c r="A1" s="203" t="s">
        <v>137</v>
      </c>
      <c r="B1" s="250" t="str">
        <f>【鑑】経費等内訳書!B10</f>
        <v>○○を用いた○○の研究</v>
      </c>
      <c r="C1" s="250"/>
      <c r="D1" s="250"/>
      <c r="E1" s="203" t="s">
        <v>154</v>
      </c>
      <c r="F1" s="203"/>
      <c r="G1" s="208" t="str">
        <f>設備備品費!H1</f>
        <v>J0125252500Xh0001</v>
      </c>
    </row>
    <row r="2" spans="1:7">
      <c r="A2" s="174" t="s">
        <v>136</v>
      </c>
      <c r="B2" s="174" t="str">
        <f>【鑑】経費等内訳書!B3</f>
        <v>国立大学法人○○大学</v>
      </c>
      <c r="C2" s="174"/>
      <c r="D2" s="174"/>
      <c r="E2" s="174"/>
      <c r="F2" s="174"/>
      <c r="G2" s="174"/>
    </row>
    <row r="3" spans="1:7">
      <c r="A3" s="174" t="s">
        <v>188</v>
      </c>
      <c r="B3" s="174"/>
      <c r="C3" s="174"/>
      <c r="D3" s="174"/>
      <c r="E3" s="174"/>
      <c r="F3" s="174"/>
      <c r="G3" s="174"/>
    </row>
    <row r="5" spans="1:7" ht="14.25">
      <c r="A5" s="22" t="s">
        <v>100</v>
      </c>
      <c r="B5" s="22"/>
      <c r="C5" s="22"/>
      <c r="D5" s="22"/>
      <c r="E5" s="22"/>
      <c r="F5" s="22"/>
      <c r="G5" s="22"/>
    </row>
    <row r="6" spans="1:7" ht="15" thickBot="1">
      <c r="A6" s="22" t="s">
        <v>10</v>
      </c>
      <c r="B6" s="22"/>
      <c r="C6" s="22"/>
      <c r="D6" s="22"/>
      <c r="E6" s="22"/>
      <c r="F6" s="22"/>
      <c r="G6" s="2" t="s">
        <v>30</v>
      </c>
    </row>
    <row r="7" spans="1:7" ht="14.25">
      <c r="A7" s="284" t="s">
        <v>3</v>
      </c>
      <c r="B7" s="264" t="s">
        <v>13</v>
      </c>
      <c r="C7" s="245" t="s">
        <v>49</v>
      </c>
      <c r="D7" s="245"/>
      <c r="E7" s="282" t="s">
        <v>98</v>
      </c>
      <c r="F7" s="273" t="s">
        <v>48</v>
      </c>
      <c r="G7" s="275" t="s">
        <v>0</v>
      </c>
    </row>
    <row r="8" spans="1:7" ht="15" thickBot="1">
      <c r="A8" s="281"/>
      <c r="B8" s="265"/>
      <c r="C8" s="169" t="s">
        <v>38</v>
      </c>
      <c r="D8" s="169" t="s">
        <v>41</v>
      </c>
      <c r="E8" s="285"/>
      <c r="F8" s="274"/>
      <c r="G8" s="276"/>
    </row>
    <row r="9" spans="1:7" ht="14.25">
      <c r="A9" s="85" t="s">
        <v>138</v>
      </c>
      <c r="B9" s="66" t="s">
        <v>144</v>
      </c>
      <c r="C9" s="66">
        <v>2500</v>
      </c>
      <c r="D9" s="66">
        <v>2</v>
      </c>
      <c r="E9" s="133" t="s">
        <v>96</v>
      </c>
      <c r="F9" s="34" t="str">
        <f>IF(E9="課税対象外","要","不要")</f>
        <v>要</v>
      </c>
      <c r="G9" s="31">
        <f>ROUNDDOWN(C9*D9,0)</f>
        <v>5000</v>
      </c>
    </row>
    <row r="10" spans="1:7" ht="14.25">
      <c r="A10" s="94" t="s">
        <v>139</v>
      </c>
      <c r="B10" s="141" t="s">
        <v>87</v>
      </c>
      <c r="C10" s="141">
        <v>12000</v>
      </c>
      <c r="D10" s="141">
        <v>1</v>
      </c>
      <c r="E10" s="119" t="s">
        <v>95</v>
      </c>
      <c r="F10" s="35" t="str">
        <f t="shared" ref="F10:F24" si="0">IF(E10="課税対象外","要","不要")</f>
        <v>不要</v>
      </c>
      <c r="G10" s="31">
        <f t="shared" ref="G10:G24" si="1">ROUNDDOWN(C10*D10,0)</f>
        <v>12000</v>
      </c>
    </row>
    <row r="11" spans="1:7" ht="14.25">
      <c r="A11" s="51"/>
      <c r="B11" s="116"/>
      <c r="C11" s="116"/>
      <c r="D11" s="116"/>
      <c r="E11" s="119"/>
      <c r="F11" s="131" t="str">
        <f t="shared" si="0"/>
        <v>不要</v>
      </c>
      <c r="G11" s="31">
        <f t="shared" si="1"/>
        <v>0</v>
      </c>
    </row>
    <row r="12" spans="1:7" ht="14.25">
      <c r="A12" s="51"/>
      <c r="B12" s="116"/>
      <c r="C12" s="116"/>
      <c r="D12" s="116"/>
      <c r="E12" s="119"/>
      <c r="F12" s="131" t="str">
        <f t="shared" si="0"/>
        <v>不要</v>
      </c>
      <c r="G12" s="31">
        <f t="shared" si="1"/>
        <v>0</v>
      </c>
    </row>
    <row r="13" spans="1:7" ht="14.25">
      <c r="A13" s="51"/>
      <c r="B13" s="116"/>
      <c r="C13" s="116"/>
      <c r="D13" s="116"/>
      <c r="E13" s="119"/>
      <c r="F13" s="131" t="str">
        <f t="shared" si="0"/>
        <v>不要</v>
      </c>
      <c r="G13" s="31">
        <f t="shared" si="1"/>
        <v>0</v>
      </c>
    </row>
    <row r="14" spans="1:7" ht="14.25">
      <c r="A14" s="51"/>
      <c r="B14" s="116"/>
      <c r="C14" s="116"/>
      <c r="D14" s="116"/>
      <c r="E14" s="119"/>
      <c r="F14" s="131" t="str">
        <f t="shared" si="0"/>
        <v>不要</v>
      </c>
      <c r="G14" s="31">
        <f t="shared" si="1"/>
        <v>0</v>
      </c>
    </row>
    <row r="15" spans="1:7" ht="14.25">
      <c r="A15" s="51"/>
      <c r="B15" s="116"/>
      <c r="C15" s="116"/>
      <c r="D15" s="116"/>
      <c r="E15" s="119"/>
      <c r="F15" s="131" t="str">
        <f t="shared" si="0"/>
        <v>不要</v>
      </c>
      <c r="G15" s="31">
        <f t="shared" si="1"/>
        <v>0</v>
      </c>
    </row>
    <row r="16" spans="1:7" ht="14.25">
      <c r="A16" s="51"/>
      <c r="B16" s="116"/>
      <c r="C16" s="116"/>
      <c r="D16" s="116"/>
      <c r="E16" s="119"/>
      <c r="F16" s="131" t="str">
        <f t="shared" si="0"/>
        <v>不要</v>
      </c>
      <c r="G16" s="31">
        <f t="shared" si="1"/>
        <v>0</v>
      </c>
    </row>
    <row r="17" spans="1:7" ht="14.25">
      <c r="A17" s="51"/>
      <c r="B17" s="116"/>
      <c r="C17" s="116"/>
      <c r="D17" s="116"/>
      <c r="E17" s="119"/>
      <c r="F17" s="131" t="str">
        <f t="shared" si="0"/>
        <v>不要</v>
      </c>
      <c r="G17" s="31">
        <f t="shared" si="1"/>
        <v>0</v>
      </c>
    </row>
    <row r="18" spans="1:7" ht="14.25">
      <c r="A18" s="51"/>
      <c r="B18" s="116"/>
      <c r="C18" s="116"/>
      <c r="D18" s="116"/>
      <c r="E18" s="119"/>
      <c r="F18" s="131" t="str">
        <f t="shared" si="0"/>
        <v>不要</v>
      </c>
      <c r="G18" s="31">
        <f t="shared" si="1"/>
        <v>0</v>
      </c>
    </row>
    <row r="19" spans="1:7" ht="14.25">
      <c r="A19" s="51"/>
      <c r="B19" s="116"/>
      <c r="C19" s="116"/>
      <c r="D19" s="116"/>
      <c r="E19" s="119"/>
      <c r="F19" s="131" t="str">
        <f t="shared" si="0"/>
        <v>不要</v>
      </c>
      <c r="G19" s="31">
        <f t="shared" si="1"/>
        <v>0</v>
      </c>
    </row>
    <row r="20" spans="1:7" ht="14.25">
      <c r="A20" s="51"/>
      <c r="B20" s="116"/>
      <c r="C20" s="116"/>
      <c r="D20" s="116"/>
      <c r="E20" s="119"/>
      <c r="F20" s="131" t="str">
        <f t="shared" si="0"/>
        <v>不要</v>
      </c>
      <c r="G20" s="31">
        <f t="shared" si="1"/>
        <v>0</v>
      </c>
    </row>
    <row r="21" spans="1:7" ht="14.25">
      <c r="A21" s="51"/>
      <c r="B21" s="116"/>
      <c r="C21" s="116"/>
      <c r="D21" s="116"/>
      <c r="E21" s="119"/>
      <c r="F21" s="131" t="str">
        <f t="shared" si="0"/>
        <v>不要</v>
      </c>
      <c r="G21" s="31">
        <f t="shared" si="1"/>
        <v>0</v>
      </c>
    </row>
    <row r="22" spans="1:7" ht="14.25">
      <c r="A22" s="51"/>
      <c r="B22" s="116"/>
      <c r="C22" s="116"/>
      <c r="D22" s="116"/>
      <c r="E22" s="119"/>
      <c r="F22" s="131" t="str">
        <f t="shared" si="0"/>
        <v>不要</v>
      </c>
      <c r="G22" s="31">
        <f t="shared" si="1"/>
        <v>0</v>
      </c>
    </row>
    <row r="23" spans="1:7" ht="14.25">
      <c r="A23" s="51"/>
      <c r="B23" s="116"/>
      <c r="C23" s="116"/>
      <c r="D23" s="116"/>
      <c r="E23" s="119"/>
      <c r="F23" s="131" t="str">
        <f t="shared" si="0"/>
        <v>不要</v>
      </c>
      <c r="G23" s="31">
        <f t="shared" si="1"/>
        <v>0</v>
      </c>
    </row>
    <row r="24" spans="1:7" ht="15" thickBot="1">
      <c r="A24" s="117"/>
      <c r="B24" s="118"/>
      <c r="C24" s="118"/>
      <c r="D24" s="118"/>
      <c r="E24" s="134"/>
      <c r="F24" s="132" t="str">
        <f t="shared" si="0"/>
        <v>不要</v>
      </c>
      <c r="G24" s="31">
        <f t="shared" si="1"/>
        <v>0</v>
      </c>
    </row>
    <row r="25" spans="1:7" ht="15" thickBot="1">
      <c r="A25" s="236" t="s">
        <v>1</v>
      </c>
      <c r="B25" s="237"/>
      <c r="C25" s="167"/>
      <c r="D25" s="167"/>
      <c r="E25" s="167"/>
      <c r="F25" s="167"/>
      <c r="G25" s="7">
        <f>SUM(G9:G24)</f>
        <v>17000</v>
      </c>
    </row>
    <row r="26" spans="1:7" ht="14.25">
      <c r="A26" s="13"/>
      <c r="B26" s="13"/>
      <c r="C26" s="13"/>
      <c r="D26" s="13"/>
      <c r="E26" s="13"/>
      <c r="F26" s="24" t="s">
        <v>68</v>
      </c>
      <c r="G26" s="11">
        <f>SUMIF(F9:F24,"要",G9:G24)</f>
        <v>5000</v>
      </c>
    </row>
  </sheetData>
  <mergeCells count="8">
    <mergeCell ref="B1:D1"/>
    <mergeCell ref="F7:F8"/>
    <mergeCell ref="G7:G8"/>
    <mergeCell ref="A25:B25"/>
    <mergeCell ref="A7:A8"/>
    <mergeCell ref="B7:B8"/>
    <mergeCell ref="C7:D7"/>
    <mergeCell ref="E7:E8"/>
  </mergeCells>
  <phoneticPr fontId="10"/>
  <dataValidations count="2">
    <dataValidation type="list" allowBlank="1" showInputMessage="1" showErrorMessage="1" sqref="F9:F24" xr:uid="{CDA093E2-9974-4DD3-B801-7D0F0E88173D}">
      <formula1>"要,不要"</formula1>
    </dataValidation>
    <dataValidation type="list" allowBlank="1" showInputMessage="1" showErrorMessage="1" sqref="E9:E24" xr:uid="{87E7A802-3C1B-480D-ABF2-02A8949CEF7E}">
      <formula1>"税込（課税）,課税対象外"</formula1>
    </dataValidation>
  </dataValidations>
  <pageMargins left="0.7" right="0.7" top="0.75" bottom="0.75" header="0.3" footer="0.3"/>
  <pageSetup paperSize="9" scale="74"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E26C7-6409-4A61-8F9E-29BD64501B49}">
  <dimension ref="A1:H30"/>
  <sheetViews>
    <sheetView view="pageBreakPreview" zoomScaleNormal="100" zoomScaleSheetLayoutView="100" workbookViewId="0">
      <selection activeCell="A4" sqref="A4"/>
    </sheetView>
  </sheetViews>
  <sheetFormatPr defaultRowHeight="13.5"/>
  <cols>
    <col min="1" max="1" width="27.375" customWidth="1"/>
    <col min="2" max="2" width="39" customWidth="1"/>
    <col min="3" max="3" width="15.125" customWidth="1"/>
    <col min="6" max="6" width="13.125" customWidth="1"/>
    <col min="8" max="8" width="14.875" customWidth="1"/>
  </cols>
  <sheetData>
    <row r="1" spans="1:8" ht="32.25" customHeight="1">
      <c r="A1" s="203" t="s">
        <v>137</v>
      </c>
      <c r="B1" s="250" t="str">
        <f>【鑑】経費等内訳書!B10</f>
        <v>○○を用いた○○の研究</v>
      </c>
      <c r="C1" s="250"/>
      <c r="D1" s="250"/>
      <c r="F1" s="204" t="s">
        <v>154</v>
      </c>
      <c r="G1" s="207" t="str">
        <f>設備備品費!H1</f>
        <v>J0125252500Xh0001</v>
      </c>
    </row>
    <row r="2" spans="1:8">
      <c r="A2" s="174" t="s">
        <v>136</v>
      </c>
      <c r="B2" s="174" t="str">
        <f>【鑑】経費等内訳書!B3</f>
        <v>国立大学法人○○大学</v>
      </c>
      <c r="C2" s="174"/>
      <c r="D2" s="174"/>
      <c r="E2" s="174"/>
      <c r="F2" s="174"/>
      <c r="G2" s="174"/>
    </row>
    <row r="3" spans="1:8">
      <c r="A3" s="174" t="s">
        <v>188</v>
      </c>
      <c r="B3" s="174"/>
      <c r="C3" s="174"/>
      <c r="D3" s="174"/>
      <c r="E3" s="174"/>
      <c r="F3" s="174"/>
      <c r="G3" s="174"/>
    </row>
    <row r="5" spans="1:8" ht="14.25">
      <c r="A5" s="22" t="s">
        <v>101</v>
      </c>
      <c r="B5" s="22"/>
      <c r="C5" s="22"/>
      <c r="D5" s="22"/>
      <c r="E5" s="27"/>
      <c r="F5" s="22"/>
      <c r="G5" s="22"/>
      <c r="H5" s="1"/>
    </row>
    <row r="6" spans="1:8" ht="15" thickBot="1">
      <c r="A6" s="22" t="s">
        <v>16</v>
      </c>
      <c r="B6" s="22"/>
      <c r="C6" s="22"/>
      <c r="D6" s="22"/>
      <c r="E6" s="27"/>
      <c r="F6" s="22"/>
      <c r="G6" s="22"/>
      <c r="H6" s="2" t="s">
        <v>30</v>
      </c>
    </row>
    <row r="7" spans="1:8" ht="14.25">
      <c r="A7" s="284" t="s">
        <v>2</v>
      </c>
      <c r="B7" s="264" t="s">
        <v>18</v>
      </c>
      <c r="C7" s="245" t="s">
        <v>40</v>
      </c>
      <c r="D7" s="245"/>
      <c r="E7" s="245"/>
      <c r="F7" s="245" t="s">
        <v>97</v>
      </c>
      <c r="G7" s="273" t="s">
        <v>48</v>
      </c>
      <c r="H7" s="275" t="s">
        <v>0</v>
      </c>
    </row>
    <row r="8" spans="1:8" ht="15" thickBot="1">
      <c r="A8" s="281"/>
      <c r="B8" s="265"/>
      <c r="C8" s="169" t="s">
        <v>38</v>
      </c>
      <c r="D8" s="169" t="s">
        <v>39</v>
      </c>
      <c r="E8" s="168" t="s">
        <v>50</v>
      </c>
      <c r="F8" s="263"/>
      <c r="G8" s="274"/>
      <c r="H8" s="276"/>
    </row>
    <row r="9" spans="1:8" ht="14.25">
      <c r="A9" s="43" t="s">
        <v>145</v>
      </c>
      <c r="B9" s="119" t="s">
        <v>146</v>
      </c>
      <c r="C9" s="65">
        <v>1500000</v>
      </c>
      <c r="D9" s="120">
        <v>1</v>
      </c>
      <c r="E9" s="48" t="s">
        <v>67</v>
      </c>
      <c r="F9" s="49" t="s">
        <v>95</v>
      </c>
      <c r="G9" s="32" t="str">
        <f>IF(F9="課税対象外","要","不要")</f>
        <v>不要</v>
      </c>
      <c r="H9" s="31">
        <f>ROUNDDOWN(C9*D9,0)</f>
        <v>1500000</v>
      </c>
    </row>
    <row r="10" spans="1:8" ht="14.25">
      <c r="A10" s="43" t="s">
        <v>79</v>
      </c>
      <c r="B10" s="44" t="s">
        <v>80</v>
      </c>
      <c r="C10" s="108">
        <v>500000</v>
      </c>
      <c r="D10" s="120">
        <v>2</v>
      </c>
      <c r="E10" s="48" t="s">
        <v>72</v>
      </c>
      <c r="F10" s="49" t="s">
        <v>96</v>
      </c>
      <c r="G10" s="32" t="str">
        <f t="shared" ref="G10:G28" si="0">IF(F10="課税対象外","要","不要")</f>
        <v>要</v>
      </c>
      <c r="H10" s="31">
        <f t="shared" ref="H10:H28" si="1">ROUNDDOWN(C10*D10,0)</f>
        <v>1000000</v>
      </c>
    </row>
    <row r="11" spans="1:8" ht="14.25">
      <c r="A11" s="43"/>
      <c r="B11" s="44"/>
      <c r="C11" s="108"/>
      <c r="D11" s="120"/>
      <c r="E11" s="121"/>
      <c r="F11" s="56"/>
      <c r="G11" s="33" t="str">
        <f t="shared" si="0"/>
        <v>不要</v>
      </c>
      <c r="H11" s="31">
        <f t="shared" si="1"/>
        <v>0</v>
      </c>
    </row>
    <row r="12" spans="1:8" ht="14.25">
      <c r="A12" s="43"/>
      <c r="B12" s="44"/>
      <c r="C12" s="108"/>
      <c r="D12" s="120"/>
      <c r="E12" s="121"/>
      <c r="F12" s="56"/>
      <c r="G12" s="33" t="str">
        <f t="shared" si="0"/>
        <v>不要</v>
      </c>
      <c r="H12" s="31">
        <f t="shared" si="1"/>
        <v>0</v>
      </c>
    </row>
    <row r="13" spans="1:8" ht="14.25">
      <c r="A13" s="43"/>
      <c r="B13" s="44"/>
      <c r="C13" s="108"/>
      <c r="D13" s="120"/>
      <c r="E13" s="121"/>
      <c r="F13" s="56"/>
      <c r="G13" s="33" t="str">
        <f t="shared" si="0"/>
        <v>不要</v>
      </c>
      <c r="H13" s="31">
        <f t="shared" si="1"/>
        <v>0</v>
      </c>
    </row>
    <row r="14" spans="1:8" ht="14.25">
      <c r="A14" s="43"/>
      <c r="B14" s="44"/>
      <c r="C14" s="108"/>
      <c r="D14" s="120"/>
      <c r="E14" s="121"/>
      <c r="F14" s="56"/>
      <c r="G14" s="33" t="str">
        <f t="shared" si="0"/>
        <v>不要</v>
      </c>
      <c r="H14" s="31">
        <f t="shared" si="1"/>
        <v>0</v>
      </c>
    </row>
    <row r="15" spans="1:8" ht="14.25">
      <c r="A15" s="51"/>
      <c r="B15" s="122"/>
      <c r="C15" s="108"/>
      <c r="D15" s="120"/>
      <c r="E15" s="121"/>
      <c r="F15" s="56"/>
      <c r="G15" s="33" t="str">
        <f t="shared" si="0"/>
        <v>不要</v>
      </c>
      <c r="H15" s="31">
        <f t="shared" si="1"/>
        <v>0</v>
      </c>
    </row>
    <row r="16" spans="1:8" ht="14.25">
      <c r="A16" s="51"/>
      <c r="B16" s="122"/>
      <c r="C16" s="108"/>
      <c r="D16" s="120"/>
      <c r="E16" s="121"/>
      <c r="F16" s="56"/>
      <c r="G16" s="33" t="str">
        <f t="shared" si="0"/>
        <v>不要</v>
      </c>
      <c r="H16" s="31">
        <f t="shared" si="1"/>
        <v>0</v>
      </c>
    </row>
    <row r="17" spans="1:8" ht="14.25">
      <c r="A17" s="51"/>
      <c r="B17" s="122"/>
      <c r="C17" s="108"/>
      <c r="D17" s="120"/>
      <c r="E17" s="121"/>
      <c r="F17" s="56"/>
      <c r="G17" s="33" t="str">
        <f t="shared" si="0"/>
        <v>不要</v>
      </c>
      <c r="H17" s="31">
        <f t="shared" si="1"/>
        <v>0</v>
      </c>
    </row>
    <row r="18" spans="1:8" ht="14.25">
      <c r="A18" s="51"/>
      <c r="B18" s="122"/>
      <c r="C18" s="108"/>
      <c r="D18" s="120"/>
      <c r="E18" s="121"/>
      <c r="F18" s="56"/>
      <c r="G18" s="33" t="str">
        <f t="shared" si="0"/>
        <v>不要</v>
      </c>
      <c r="H18" s="31">
        <f t="shared" si="1"/>
        <v>0</v>
      </c>
    </row>
    <row r="19" spans="1:8" ht="14.25">
      <c r="A19" s="43"/>
      <c r="B19" s="44"/>
      <c r="C19" s="108"/>
      <c r="D19" s="120"/>
      <c r="E19" s="121"/>
      <c r="F19" s="56"/>
      <c r="G19" s="33" t="str">
        <f t="shared" si="0"/>
        <v>不要</v>
      </c>
      <c r="H19" s="31">
        <f t="shared" si="1"/>
        <v>0</v>
      </c>
    </row>
    <row r="20" spans="1:8" ht="14.25">
      <c r="A20" s="43"/>
      <c r="B20" s="44"/>
      <c r="C20" s="108"/>
      <c r="D20" s="120"/>
      <c r="E20" s="121"/>
      <c r="F20" s="56"/>
      <c r="G20" s="33" t="str">
        <f t="shared" si="0"/>
        <v>不要</v>
      </c>
      <c r="H20" s="31">
        <f t="shared" si="1"/>
        <v>0</v>
      </c>
    </row>
    <row r="21" spans="1:8" ht="14.25">
      <c r="A21" s="43"/>
      <c r="B21" s="44"/>
      <c r="C21" s="108"/>
      <c r="D21" s="120"/>
      <c r="E21" s="121"/>
      <c r="F21" s="56"/>
      <c r="G21" s="33" t="str">
        <f t="shared" si="0"/>
        <v>不要</v>
      </c>
      <c r="H21" s="31">
        <f t="shared" si="1"/>
        <v>0</v>
      </c>
    </row>
    <row r="22" spans="1:8" ht="14.25">
      <c r="A22" s="43"/>
      <c r="B22" s="44"/>
      <c r="C22" s="108"/>
      <c r="D22" s="120"/>
      <c r="E22" s="121"/>
      <c r="F22" s="56"/>
      <c r="G22" s="33" t="str">
        <f t="shared" si="0"/>
        <v>不要</v>
      </c>
      <c r="H22" s="31">
        <f t="shared" si="1"/>
        <v>0</v>
      </c>
    </row>
    <row r="23" spans="1:8" ht="14.25">
      <c r="A23" s="43"/>
      <c r="B23" s="44"/>
      <c r="C23" s="108"/>
      <c r="D23" s="120"/>
      <c r="E23" s="121"/>
      <c r="F23" s="56"/>
      <c r="G23" s="33" t="str">
        <f t="shared" si="0"/>
        <v>不要</v>
      </c>
      <c r="H23" s="31">
        <f t="shared" si="1"/>
        <v>0</v>
      </c>
    </row>
    <row r="24" spans="1:8" ht="14.25">
      <c r="A24" s="51"/>
      <c r="B24" s="122"/>
      <c r="C24" s="108"/>
      <c r="D24" s="120"/>
      <c r="E24" s="121"/>
      <c r="F24" s="56"/>
      <c r="G24" s="33" t="str">
        <f t="shared" si="0"/>
        <v>不要</v>
      </c>
      <c r="H24" s="31">
        <f t="shared" si="1"/>
        <v>0</v>
      </c>
    </row>
    <row r="25" spans="1:8" ht="14.25">
      <c r="A25" s="51"/>
      <c r="B25" s="122"/>
      <c r="C25" s="108"/>
      <c r="D25" s="120"/>
      <c r="E25" s="121"/>
      <c r="F25" s="56"/>
      <c r="G25" s="33" t="str">
        <f t="shared" si="0"/>
        <v>不要</v>
      </c>
      <c r="H25" s="31">
        <f t="shared" si="1"/>
        <v>0</v>
      </c>
    </row>
    <row r="26" spans="1:8" ht="14.25">
      <c r="A26" s="51"/>
      <c r="B26" s="122"/>
      <c r="C26" s="108"/>
      <c r="D26" s="120"/>
      <c r="E26" s="121"/>
      <c r="F26" s="56"/>
      <c r="G26" s="33" t="str">
        <f t="shared" si="0"/>
        <v>不要</v>
      </c>
      <c r="H26" s="31">
        <f t="shared" si="1"/>
        <v>0</v>
      </c>
    </row>
    <row r="27" spans="1:8" ht="14.25">
      <c r="A27" s="51"/>
      <c r="B27" s="122"/>
      <c r="C27" s="108"/>
      <c r="D27" s="120"/>
      <c r="E27" s="121"/>
      <c r="F27" s="56"/>
      <c r="G27" s="33" t="str">
        <f t="shared" si="0"/>
        <v>不要</v>
      </c>
      <c r="H27" s="31">
        <f t="shared" si="1"/>
        <v>0</v>
      </c>
    </row>
    <row r="28" spans="1:8" ht="15" thickBot="1">
      <c r="A28" s="58"/>
      <c r="B28" s="123"/>
      <c r="C28" s="108"/>
      <c r="D28" s="120"/>
      <c r="E28" s="121"/>
      <c r="F28" s="56"/>
      <c r="G28" s="33" t="str">
        <f t="shared" si="0"/>
        <v>不要</v>
      </c>
      <c r="H28" s="31">
        <f t="shared" si="1"/>
        <v>0</v>
      </c>
    </row>
    <row r="29" spans="1:8" ht="15" thickBot="1">
      <c r="A29" s="286" t="s">
        <v>1</v>
      </c>
      <c r="B29" s="287"/>
      <c r="C29" s="287"/>
      <c r="D29" s="287"/>
      <c r="E29" s="287"/>
      <c r="F29" s="167"/>
      <c r="G29" s="167"/>
      <c r="H29" s="10">
        <f>SUM(H8:H28)</f>
        <v>2500000</v>
      </c>
    </row>
    <row r="30" spans="1:8" ht="14.25">
      <c r="A30" s="13"/>
      <c r="B30" s="13"/>
      <c r="C30" s="13"/>
      <c r="D30" s="13"/>
      <c r="E30" s="13"/>
      <c r="F30" s="13"/>
      <c r="G30" s="24" t="s">
        <v>68</v>
      </c>
      <c r="H30" s="11">
        <f>SUMIF(G9:G28,"要",H9:H28)</f>
        <v>1000000</v>
      </c>
    </row>
  </sheetData>
  <mergeCells count="8">
    <mergeCell ref="B1:D1"/>
    <mergeCell ref="G7:G8"/>
    <mergeCell ref="H7:H8"/>
    <mergeCell ref="A29:E29"/>
    <mergeCell ref="A7:A8"/>
    <mergeCell ref="B7:B8"/>
    <mergeCell ref="C7:E7"/>
    <mergeCell ref="F7:F8"/>
  </mergeCells>
  <phoneticPr fontId="10"/>
  <dataValidations count="3">
    <dataValidation type="list" allowBlank="1" showInputMessage="1" showErrorMessage="1" sqref="E9:E28" xr:uid="{157BA1CA-814B-4D92-9212-2E8D30EBB746}">
      <formula1>"選択してください,個,点,式,件,回,ヶ月"</formula1>
    </dataValidation>
    <dataValidation type="list" allowBlank="1" showInputMessage="1" showErrorMessage="1" sqref="F9:F28" xr:uid="{DC5C31FF-DEC4-42F3-9F05-C4AA646B6316}">
      <formula1>"税込（課税）,課税対象外"</formula1>
    </dataValidation>
    <dataValidation type="list" allowBlank="1" showInputMessage="1" showErrorMessage="1" sqref="G9:G28" xr:uid="{C7C0A7F8-5497-4F92-87DC-F81AA507C333}">
      <formula1>"要,不要"</formula1>
    </dataValidation>
  </dataValidations>
  <pageMargins left="0.7" right="0.7" top="0.75" bottom="0.75" header="0.3" footer="0.3"/>
  <pageSetup paperSize="9"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4</vt:i4>
      </vt:variant>
    </vt:vector>
  </HeadingPairs>
  <TitlesOfParts>
    <vt:vector size="16" baseType="lpstr">
      <vt:lpstr>入力について</vt:lpstr>
      <vt:lpstr>【鑑】経費等内訳書</vt:lpstr>
      <vt:lpstr>設備備品費</vt:lpstr>
      <vt:lpstr>消耗品費</vt:lpstr>
      <vt:lpstr>旅費</vt:lpstr>
      <vt:lpstr>人件費（実績単価）</vt:lpstr>
      <vt:lpstr>人件費（健保等級）</vt:lpstr>
      <vt:lpstr>謝金</vt:lpstr>
      <vt:lpstr>外注費</vt:lpstr>
      <vt:lpstr>その他</vt:lpstr>
      <vt:lpstr>その他（消費税相当額）</vt:lpstr>
      <vt:lpstr>経費まとめ</vt:lpstr>
      <vt:lpstr>【鑑】経費等内訳書!Print_Area</vt:lpstr>
      <vt:lpstr>消耗品費!Print_Area</vt:lpstr>
      <vt:lpstr>設備備品費!Print_Area</vt:lpstr>
      <vt:lpstr>旅費!Print_Area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2023-10-03T08:15:08Z</dcterms:created>
  <dcterms:modified xsi:type="dcterms:W3CDTF">2026-04-27T08:06:29Z</dcterms:modified>
</cp:coreProperties>
</file>